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3" activeTab="94"/>
  </bookViews>
  <sheets>
    <sheet name="11 Ремесленная 21" sheetId="1" r:id="rId1"/>
    <sheet name="11 Ремесленная 23" sheetId="2" r:id="rId2"/>
    <sheet name="11 Ремесленная 23 а" sheetId="3" r:id="rId3"/>
    <sheet name="11 Ремесленная 25 а" sheetId="4" r:id="rId4"/>
    <sheet name="11 Ремесленная 27" sheetId="5" r:id="rId5"/>
    <sheet name="11 Ремесленная 27 а" sheetId="6" r:id="rId6"/>
    <sheet name="11 Ремесленная 27 б" sheetId="7" r:id="rId7"/>
    <sheet name="11 Ремесленная 29" sheetId="8" r:id="rId8"/>
    <sheet name="11 Ремесленная 29 а" sheetId="9" r:id="rId9"/>
    <sheet name="17 Военный городок 353" sheetId="10" r:id="rId10"/>
    <sheet name="17 Военный городок 354" sheetId="11" r:id="rId11"/>
    <sheet name="17 Военный городок 355" sheetId="12" r:id="rId12"/>
    <sheet name="17 Военный городок 356" sheetId="13" r:id="rId13"/>
    <sheet name="17 Военный городок 361" sheetId="14" r:id="rId14"/>
    <sheet name="17 Военный городок 362" sheetId="15" r:id="rId15"/>
    <sheet name="17 Военный городок 364" sheetId="16" r:id="rId16"/>
    <sheet name="17 Военный городок 365" sheetId="17" r:id="rId17"/>
    <sheet name="17 Военный городок 366" sheetId="18" r:id="rId18"/>
    <sheet name="17 Военный городок 367" sheetId="19" r:id="rId19"/>
    <sheet name="5 Армии 71" sheetId="20" r:id="rId20"/>
    <sheet name="5 Армии 133" sheetId="21" r:id="rId21"/>
    <sheet name="5 Армии 135" sheetId="22" r:id="rId22"/>
    <sheet name="5 Армии 139" sheetId="23" r:id="rId23"/>
    <sheet name="7 Северная 369" sheetId="24" r:id="rId24"/>
    <sheet name="8 Ремесленная 17 а" sheetId="25" r:id="rId25"/>
    <sheet name="Арктическая 25" sheetId="26" r:id="rId26"/>
    <sheet name="Арктическая 31" sheetId="27" r:id="rId27"/>
    <sheet name="Арктическая 37" sheetId="28" r:id="rId28"/>
    <sheet name="Арктическая 47" sheetId="29" r:id="rId29"/>
    <sheet name="Булатова 104" sheetId="30" r:id="rId30"/>
    <sheet name="Булатова 39" sheetId="31" r:id="rId31"/>
    <sheet name="Герцена 13" sheetId="32" r:id="rId32"/>
    <sheet name="Герцена 17" sheetId="33" r:id="rId33"/>
    <sheet name="Герцена 38" sheetId="34" r:id="rId34"/>
    <sheet name="Герцена 44" sheetId="35" r:id="rId35"/>
    <sheet name="Герцена 46" sheetId="36" r:id="rId36"/>
    <sheet name="Герцена 55,57" sheetId="37" r:id="rId37"/>
    <sheet name="Герцена 63" sheetId="38" r:id="rId38"/>
    <sheet name="Герцена 65" sheetId="39" r:id="rId39"/>
    <sheet name="Голика 2" sheetId="40" r:id="rId40"/>
    <sheet name="Голика 2 а" sheetId="41" r:id="rId41"/>
    <sheet name="Гусарова 112" sheetId="42" r:id="rId42"/>
    <sheet name="Гусарова 113" sheetId="43" r:id="rId43"/>
    <sheet name="Гусарова 117" sheetId="44" r:id="rId44"/>
    <sheet name="Гусарова 13" sheetId="45" r:id="rId45"/>
    <sheet name="Гусарова 22" sheetId="46" r:id="rId46"/>
    <sheet name="Гусарова 24" sheetId="47" r:id="rId47"/>
    <sheet name="Гусарова 30" sheetId="48" r:id="rId48"/>
    <sheet name="Гусарова 47" sheetId="49" r:id="rId49"/>
    <sheet name="Добровольского 4" sheetId="50" r:id="rId50"/>
    <sheet name="Добровольского 6" sheetId="51" r:id="rId51"/>
    <sheet name="Ив.Алексеева 1 в" sheetId="52" r:id="rId52"/>
    <sheet name="Ив.Алексеева 6" sheetId="53" r:id="rId53"/>
    <sheet name="Ив.Алексеева 8" sheetId="54" r:id="rId54"/>
    <sheet name="Интернациональная 15" sheetId="55" r:id="rId55"/>
    <sheet name="Интернациональная 35" sheetId="56" r:id="rId56"/>
    <sheet name="К.Либкнехта 26" sheetId="57" r:id="rId57"/>
    <sheet name="Кемеровская 134" sheetId="58" r:id="rId58"/>
    <sheet name="Кемеровская 136" sheetId="59" r:id="rId59"/>
    <sheet name="Кемеровская 98,98а" sheetId="60" r:id="rId60"/>
    <sheet name="Косарева 34" sheetId="61" r:id="rId61"/>
    <sheet name="Красина 1" sheetId="62" r:id="rId62"/>
    <sheet name="Красина 2" sheetId="63" r:id="rId63"/>
    <sheet name="Красина 4" sheetId="64" r:id="rId64"/>
    <sheet name="Красногвардейская 43" sheetId="65" r:id="rId65"/>
    <sheet name="Краснофлотская 23" sheetId="66" r:id="rId66"/>
    <sheet name="Кр.Путь 8" sheetId="67" r:id="rId67"/>
    <sheet name="Кр.Путь 10" sheetId="68" r:id="rId68"/>
    <sheet name="Кр.Путь 12" sheetId="69" r:id="rId69"/>
    <sheet name="Ленина 6" sheetId="70" r:id="rId70"/>
    <sheet name="Октябрьская 104" sheetId="71" r:id="rId71"/>
    <sheet name="Октябрьская 110" sheetId="72" r:id="rId72"/>
    <sheet name="Октябрьская 120 а" sheetId="73" r:id="rId73"/>
    <sheet name="Октябрьская 124" sheetId="74" r:id="rId74"/>
    <sheet name="Октябрьская 126" sheetId="75" r:id="rId75"/>
    <sheet name="Октярьская 79" sheetId="76" r:id="rId76"/>
    <sheet name="Октябрьская 98" sheetId="77" r:id="rId77"/>
    <sheet name="Орджоникидзе 107" sheetId="78" r:id="rId78"/>
    <sheet name="Орджоникидзе 12" sheetId="79" r:id="rId79"/>
    <sheet name="Орджоникидзе 16" sheetId="80" r:id="rId80"/>
    <sheet name="Орджоникидзе 66" sheetId="81" r:id="rId81"/>
    <sheet name="Орджоникидзе 85" sheetId="82" r:id="rId82"/>
    <sheet name="Орджоникидзе 88" sheetId="83" r:id="rId83"/>
    <sheet name="Осоавиахимоская 43" sheetId="84" r:id="rId84"/>
    <sheet name="Осоавиахимовская 48" sheetId="85" r:id="rId85"/>
    <sheet name="пл.Дзержинского 1" sheetId="86" r:id="rId86"/>
    <sheet name="пр.Гусарова 115" sheetId="87" r:id="rId87"/>
    <sheet name="Рабиновича 123" sheetId="88" r:id="rId88"/>
    <sheet name="Рабиновича 124" sheetId="89" r:id="rId89"/>
    <sheet name="Рабиновича 125" sheetId="90" r:id="rId90"/>
    <sheet name="Рабиновича 127" sheetId="91" r:id="rId91"/>
    <sheet name="Рабиновича 88" sheetId="92" r:id="rId92"/>
    <sheet name="Рабиновича 88 б" sheetId="93" r:id="rId93"/>
    <sheet name="Рабиновича 91" sheetId="94" r:id="rId94"/>
    <sheet name="Сенная 33" sheetId="95" r:id="rId95"/>
    <sheet name="Сенная 35" sheetId="96" r:id="rId96"/>
    <sheet name="Спартаковская 13" sheetId="97" r:id="rId97"/>
    <sheet name="Спартаковская 18" sheetId="98" r:id="rId98"/>
    <sheet name="Спартаковская 3" sheetId="99" r:id="rId99"/>
    <sheet name="Спартаковская 8" sheetId="100" r:id="rId100"/>
    <sheet name="Средняя 5 к. 1" sheetId="101" r:id="rId101"/>
    <sheet name="Средняя 7" sheetId="102" r:id="rId102"/>
    <sheet name="Тарская 32" sheetId="103" r:id="rId103"/>
    <sheet name="Тарская 51" sheetId="104" r:id="rId104"/>
    <sheet name="Тарская 53" sheetId="105" r:id="rId105"/>
    <sheet name="Тарская 98" sheetId="106" r:id="rId106"/>
    <sheet name="Таубе 10" sheetId="107" r:id="rId107"/>
    <sheet name="Таубе 12" sheetId="108" r:id="rId108"/>
    <sheet name="Таубе 14" sheetId="109" r:id="rId109"/>
    <sheet name="Третьяковская 3" sheetId="110" r:id="rId110"/>
    <sheet name="Фрунзе 67" sheetId="111" r:id="rId111"/>
    <sheet name="Чапаева 81" sheetId="112" r:id="rId112"/>
    <sheet name="Чапаева 83" sheetId="113" r:id="rId113"/>
    <sheet name="Челюскенцев 79" sheetId="114" r:id="rId114"/>
    <sheet name="Челюскенцев 81" sheetId="115" r:id="rId115"/>
    <sheet name="Чехова 3" sheetId="116" r:id="rId116"/>
    <sheet name="Яковлева 10" sheetId="117" r:id="rId117"/>
    <sheet name="Яковлева 11" sheetId="118" r:id="rId118"/>
    <sheet name="Яковлева 12" sheetId="119" r:id="rId119"/>
    <sheet name="Яковлева 143" sheetId="120" r:id="rId120"/>
    <sheet name="Яковлева 147" sheetId="121" r:id="rId121"/>
    <sheet name="Яковлева 16" sheetId="122" r:id="rId122"/>
    <sheet name="Яковлева 165" sheetId="123" r:id="rId123"/>
    <sheet name="Яковлева 167" sheetId="124" r:id="rId124"/>
    <sheet name="Яковлева 2" sheetId="125" r:id="rId125"/>
    <sheet name="Яковлева 4" sheetId="126" r:id="rId126"/>
    <sheet name="Яковлева 7" sheetId="127" r:id="rId127"/>
    <sheet name="Яковлева 8" sheetId="128" r:id="rId128"/>
  </sheets>
  <definedNames/>
  <calcPr fullCalcOnLoad="1"/>
</workbook>
</file>

<file path=xl/sharedStrings.xml><?xml version="1.0" encoding="utf-8"?>
<sst xmlns="http://schemas.openxmlformats.org/spreadsheetml/2006/main" count="9563" uniqueCount="650">
  <si>
    <t>Отчет о доходах и расходах денежных  средств по содержанию и текущему ремонту</t>
  </si>
  <si>
    <t>тариф 10,23</t>
  </si>
  <si>
    <t>начисленно</t>
  </si>
  <si>
    <t>поступило</t>
  </si>
  <si>
    <t>на многоквартирном жилом доме по адресу: ул.11 Ремесленная  дом 21  за  2015г</t>
  </si>
  <si>
    <t>январь</t>
  </si>
  <si>
    <t>Остаток средств за 2014г</t>
  </si>
  <si>
    <t>руб.</t>
  </si>
  <si>
    <t>февраль</t>
  </si>
  <si>
    <t>Начисленно по сод.и тек. ремонту за    2015г</t>
  </si>
  <si>
    <t>март</t>
  </si>
  <si>
    <t>Поступило ден.средств от населения  за   2015г</t>
  </si>
  <si>
    <t>апрель</t>
  </si>
  <si>
    <t>Израсходованно за   2015 г</t>
  </si>
  <si>
    <t>май</t>
  </si>
  <si>
    <t>в том числе:</t>
  </si>
  <si>
    <t>июнь</t>
  </si>
  <si>
    <t>содержание общего имущества многоквартирного дома</t>
  </si>
  <si>
    <t>июль</t>
  </si>
  <si>
    <t>текущий ремонт</t>
  </si>
  <si>
    <t>август</t>
  </si>
  <si>
    <t>сентябрь</t>
  </si>
  <si>
    <t>октябрь</t>
  </si>
  <si>
    <t>задолженность по оплате на 01.01.2016г</t>
  </si>
  <si>
    <t>ноябрь</t>
  </si>
  <si>
    <t>Остаток средств  на 01.01.2016г</t>
  </si>
  <si>
    <t>декабрь</t>
  </si>
  <si>
    <t xml:space="preserve"> </t>
  </si>
  <si>
    <t>Израсходованно согласно актов выполненых работ</t>
  </si>
  <si>
    <t>№ п/п</t>
  </si>
  <si>
    <t>Наименование услуги</t>
  </si>
  <si>
    <t>Сумма,руб.</t>
  </si>
  <si>
    <t>1.</t>
  </si>
  <si>
    <t>организация работ по содержанию и ремонту общего имущества</t>
  </si>
  <si>
    <t>2.</t>
  </si>
  <si>
    <t>организация работ по предост.информации в электронном виде</t>
  </si>
  <si>
    <t>3.</t>
  </si>
  <si>
    <t>проверка состояния, выявление повреждений</t>
  </si>
  <si>
    <t>4.</t>
  </si>
  <si>
    <t>техническое обслуживание систем вентиляции, водоснабжения(холодного и горячего), отопления, водоотведения, электрооборудования</t>
  </si>
  <si>
    <t>5.</t>
  </si>
  <si>
    <t>работы, выполняемые в целях надлежащего содержания систем внутридомового газового оборудования</t>
  </si>
  <si>
    <t>6.</t>
  </si>
  <si>
    <t>уборка контейнерных площадок</t>
  </si>
  <si>
    <t>7.</t>
  </si>
  <si>
    <t>вывоз твердых бытовых отходов</t>
  </si>
  <si>
    <t>8.</t>
  </si>
  <si>
    <t>вывоз крупногабаритного мусора</t>
  </si>
  <si>
    <t>9.</t>
  </si>
  <si>
    <t>работы по обеспечению требований пожарной безопасности(закрытие подвалов , чердаков, продухов)</t>
  </si>
  <si>
    <t>10.</t>
  </si>
  <si>
    <t>обеспечение устранений аварий в соответствии с установленными предельными сроками на внутридомовых инженерных системах в МКД, выполнение заявок населения</t>
  </si>
  <si>
    <t>Итого по содержанию общего имущества</t>
  </si>
  <si>
    <t>11.</t>
  </si>
  <si>
    <t>установка дверей</t>
  </si>
  <si>
    <t xml:space="preserve">замена врезки </t>
  </si>
  <si>
    <t>Всего оказанно услуг на сумму</t>
  </si>
  <si>
    <t xml:space="preserve">Директор________________Н.А.Андриянникова </t>
  </si>
  <si>
    <t>Экономист______________Н.А.Неделькина</t>
  </si>
  <si>
    <t>Мастер участка _____________</t>
  </si>
  <si>
    <t>Председатель совета дома _____________</t>
  </si>
  <si>
    <t>тариф 12,45</t>
  </si>
  <si>
    <t>на многоквартирном жилом доме по адресу: ул.11 Ремесленная  дом 23  за   2015г</t>
  </si>
  <si>
    <t>Израсходованно за  2015 г</t>
  </si>
  <si>
    <t>очистка кровли от свесов и скалывание сосулек</t>
  </si>
  <si>
    <t>дератизация , дезинсекция,профилактические осмотры</t>
  </si>
  <si>
    <t>очистка придомой территории (в холодный период года - очистка от снега,льда, наледи, посыпка песком, в теплый период - подметание и уборка придомовой территории от мусора),уборка контейнерных площадок,уборка и выкашивание газонов</t>
  </si>
  <si>
    <t>на многоквартирном жилом доме по адресу: ул.11 Ремесленная  дом 23а  за    2015г</t>
  </si>
  <si>
    <t>Начисленно по сод.и тек. ремонту за   2015г</t>
  </si>
  <si>
    <t>на многоквартирном жилом доме по адресу: ул.11 Ремесленная  дом 25 а  за     2015г</t>
  </si>
  <si>
    <t>Поступило ден.средств от населения  за  2015г</t>
  </si>
  <si>
    <t>на многоквартирном жилом доме по адресу: ул.11 Ремесленная  дом 27  за     2015г</t>
  </si>
  <si>
    <t>на многоквартирном жилом доме по адресу: ул.11 Ремесленная  дом 27 а за     2015г</t>
  </si>
  <si>
    <t>замена врезки Ф 20</t>
  </si>
  <si>
    <t>на многоквартирном жилом доме по адресу: ул.11 Ремесленная  дом 27 б за   2015г</t>
  </si>
  <si>
    <t>на многоквартирном жилом доме по адресу: ул.11 Ремесленная  дом 29 за     2015г</t>
  </si>
  <si>
    <t>замена врезки  кран шаровый Ф 20</t>
  </si>
  <si>
    <t>на многоквартирном жилом доме по адресу: ул.11 Ремесленная  дом 29а за     2015г</t>
  </si>
  <si>
    <t xml:space="preserve">Отчет о доходах и расходах денежных  средств по содержанию </t>
  </si>
  <si>
    <t>тариф 6,97</t>
  </si>
  <si>
    <t>на многоквартирном жилом доме по адресу: ул.17 Военный городок  дом 353  за    2015г</t>
  </si>
  <si>
    <t>Начисленно по содержанию      за    2015г</t>
  </si>
  <si>
    <t>Сумма,руб</t>
  </si>
  <si>
    <t>Вывоз твердых бытовых отходов</t>
  </si>
  <si>
    <t>Вывоз крупногабаритного мусора</t>
  </si>
  <si>
    <t>Аварийно-диспетчерское обслуживание</t>
  </si>
  <si>
    <t>Общеэксплутационные расходы</t>
  </si>
  <si>
    <t>Итого</t>
  </si>
  <si>
    <t>на многоквартирном жилом доме по адресу: ул.17 Военный городок  дом 354  за     2015г</t>
  </si>
  <si>
    <t>находящийся на аварийном обслуживании</t>
  </si>
  <si>
    <t>Начисленно по содержанию      за   2015г</t>
  </si>
  <si>
    <t>на многоквартирном жилом доме по адресу: ул.17 Военный городок  дом 355  за     2015г</t>
  </si>
  <si>
    <t>на многоквартирном жилом доме по адресу: ул.17 Военный городок  дом 356  за    2015г</t>
  </si>
  <si>
    <t>тариф 9,78</t>
  </si>
  <si>
    <t>на многоквартирном жилом доме по адресу: ул.17 Военный городок  дом 361  за     2015г</t>
  </si>
  <si>
    <t>замена врезок кран шаровый ф 15</t>
  </si>
  <si>
    <t>тариф11,69</t>
  </si>
  <si>
    <t>на многоквартирном жилом доме по адресу: ул.17 Военный городок  дом 362 за     2015г</t>
  </si>
  <si>
    <t>Израсходованно за 1,2 и 3 квартал  2015 г</t>
  </si>
  <si>
    <t>тариф  9,92</t>
  </si>
  <si>
    <t>на многоквартирном жилом доме по адресу: ул.17 Военный городок  дом 364 за    2015г</t>
  </si>
  <si>
    <t>установка и опломбировка прибора учета</t>
  </si>
  <si>
    <t>тариф  11,69</t>
  </si>
  <si>
    <t>на многоквартирном жилом доме по адресу: ул.17 Военный городок  дом 365 за    2015г</t>
  </si>
  <si>
    <t>замена врезок кран шаровый Ф 32</t>
  </si>
  <si>
    <t>установка двери</t>
  </si>
  <si>
    <t>тариф  10,5</t>
  </si>
  <si>
    <t>на многоквартирном жилом доме по адресу: ул.17 Военный городок  дом 366 за     2015г</t>
  </si>
  <si>
    <t>тариф  12,6</t>
  </si>
  <si>
    <t>на многоквартирном жилом доме по адресу: ул.17 Военный городок  дом 367 за     2015г</t>
  </si>
  <si>
    <t>замена кран шаровый Ф 80- 2шт.</t>
  </si>
  <si>
    <t>замена врезок кран шаровый Ф 15</t>
  </si>
  <si>
    <t>тариф  12,16</t>
  </si>
  <si>
    <t>на многоквартирном жилом доме по адресу: ул.5 Армии  дом 71 за     2015г</t>
  </si>
  <si>
    <t>в т.ч.на тек.ремонт</t>
  </si>
  <si>
    <t>Прочие доходы (кабельные сети)</t>
  </si>
  <si>
    <t>очистка кровли от снега и скалывание соусек</t>
  </si>
  <si>
    <t>12.</t>
  </si>
  <si>
    <t>13.</t>
  </si>
  <si>
    <t>краска, кисть</t>
  </si>
  <si>
    <t>замена канализации</t>
  </si>
  <si>
    <t>тариф  10,13</t>
  </si>
  <si>
    <t>на многоквартирном жилом доме по адресу: ул.5 Армии  дом 133 за     2015г</t>
  </si>
  <si>
    <t>тариф  13,37</t>
  </si>
  <si>
    <t>на многоквартирном жилом доме по адресу: ул.5 Армии  дом 135 за     2015г</t>
  </si>
  <si>
    <t>прочие поступления:кабельные сети</t>
  </si>
  <si>
    <t>уборка помещений, входящих в состав общего имущества</t>
  </si>
  <si>
    <t>замена врезок кран шаровый  Ф 100</t>
  </si>
  <si>
    <t>замена врезок кран шаровый Ф 25</t>
  </si>
  <si>
    <t>ремонт эл.оборудования</t>
  </si>
  <si>
    <t xml:space="preserve">кабельные сети </t>
  </si>
  <si>
    <t xml:space="preserve">омские кабельные сети  с 01 июля 2015г </t>
  </si>
  <si>
    <t>дом.ру</t>
  </si>
  <si>
    <t>в месяц</t>
  </si>
  <si>
    <t>тариф  11,73</t>
  </si>
  <si>
    <t>на многоквартирном жилом доме по адресу: ул.5 Армии  дом 139 за  1,2 и 3 квартал   2015г</t>
  </si>
  <si>
    <t>Начисленно по содержанию      за 1,2 и 3 квартал   2015г</t>
  </si>
  <si>
    <t>Поступило ден.средств от населения  за  1,2 и 3 квартал 2015г</t>
  </si>
  <si>
    <t>тариф  12,68</t>
  </si>
  <si>
    <t>на многоквартирном жилом доме по адресу: ул.7 Северная  дом 369 за    2015г</t>
  </si>
  <si>
    <t>очистка кровли от снега</t>
  </si>
  <si>
    <t>обслуживание общедомовых приборов учета тепла</t>
  </si>
  <si>
    <t>модернизация пр.учета тепла</t>
  </si>
  <si>
    <t>замена розлива ГВС</t>
  </si>
  <si>
    <t>замена кран шаровый ф 80</t>
  </si>
  <si>
    <t>ремонт фасада</t>
  </si>
  <si>
    <t>тариф  12,45</t>
  </si>
  <si>
    <t>на многоквартирном жилом доме по адресу: ул.8 Ремесленная   дом 17 а за    2015г</t>
  </si>
  <si>
    <t>замена кран шаровый Ф 50</t>
  </si>
  <si>
    <t>замена врезок кран шаровыйф 25</t>
  </si>
  <si>
    <t>тариф  13,87</t>
  </si>
  <si>
    <t>на многоквартирном жилом доме по адресу: ул.Арктическая   дом 25 за     2015г</t>
  </si>
  <si>
    <t>замена кран шаровый ф 80 - 2 шт.</t>
  </si>
  <si>
    <t>замена розлива отопления 5 м.п.</t>
  </si>
  <si>
    <t>тариф  9,97</t>
  </si>
  <si>
    <t>на многоквартирном жилом доме по адресу: ул.Арктическая   дом 31 за    2015г</t>
  </si>
  <si>
    <t>очистка придомой территории (в холодный период года - очистка от снега,льда, наледи, посыпка песком, в теплый период - подметание и уборка придомовой территории от мусора)</t>
  </si>
  <si>
    <t>установка приборов отопления</t>
  </si>
  <si>
    <t>тариф 13,87</t>
  </si>
  <si>
    <t>на многоквартирном жилом доме по адресу: ул.Арктическая   дом 37 за     2015г</t>
  </si>
  <si>
    <t>Израсходованно за 2015 г</t>
  </si>
  <si>
    <t>очистка ливнестоков от снега</t>
  </si>
  <si>
    <t>дератизация , дезинсекция</t>
  </si>
  <si>
    <t>замена врезок кран шаровый Ф 20,32- 2шт.</t>
  </si>
  <si>
    <t>установка насоса</t>
  </si>
  <si>
    <t>на многоквартирном жилом доме по адресу: ул.Арктическая   дом 47 за   2015г</t>
  </si>
  <si>
    <t>ремонт кровли</t>
  </si>
  <si>
    <t>восстановление освещения</t>
  </si>
  <si>
    <t>ремонт мест общего пользования</t>
  </si>
  <si>
    <t>тариф 6,65</t>
  </si>
  <si>
    <t>на многоквартирном жилом доме по адресу: ул.Булатова  дом 104 за    2015г</t>
  </si>
  <si>
    <t>тариф 11,73</t>
  </si>
  <si>
    <t>на многоквартирном жилом доме по адресу: ул.Булатова  дом 39 за     2015г</t>
  </si>
  <si>
    <t>замена предохранительного клапана</t>
  </si>
  <si>
    <t>тариф 11,35</t>
  </si>
  <si>
    <t>на многоквартирном жилом доме по адресу: ул.Герцена  дом 13 за   2015г</t>
  </si>
  <si>
    <t>кабельные сети</t>
  </si>
  <si>
    <t>реклама</t>
  </si>
  <si>
    <t>дератизация, дезинсекция</t>
  </si>
  <si>
    <t>мешки для мусора</t>
  </si>
  <si>
    <t>покраска малых форм</t>
  </si>
  <si>
    <t>замена врезок кран шаровый  Ф 15;32 - 2 шт.</t>
  </si>
  <si>
    <t>установка окон</t>
  </si>
  <si>
    <t>ростелеком</t>
  </si>
  <si>
    <t>Эр-телеком</t>
  </si>
  <si>
    <t>мультинекс</t>
  </si>
  <si>
    <t>смартком</t>
  </si>
  <si>
    <t>омские кабельные сети</t>
  </si>
  <si>
    <t>тариф 11,90</t>
  </si>
  <si>
    <t>на многоквартирном жилом доме по адресу: ул.Герцена  дом 17 за    2015г</t>
  </si>
  <si>
    <t>обслуживание общедомовых приборов учета тепловой энергии</t>
  </si>
  <si>
    <t>покраска двери, скамейка</t>
  </si>
  <si>
    <t>доски объявлений - 3 шт.</t>
  </si>
  <si>
    <t>замена кран шаровый Ф 100 - 2 шт.</t>
  </si>
  <si>
    <t>кронирование сптл деревьев</t>
  </si>
  <si>
    <t>тариф 13,77</t>
  </si>
  <si>
    <t>на многоквартирном жилом доме по адресу: ул.Герцена  дом 38 за     2015г</t>
  </si>
  <si>
    <t>кран шаровый ф 100</t>
  </si>
  <si>
    <t>спил дерева со спец.техникой</t>
  </si>
  <si>
    <t>поверка прибора учета тепла</t>
  </si>
  <si>
    <t>тариф 12,6</t>
  </si>
  <si>
    <t>на многоквартирном жилом доме по адресу: ул.Герцена  дом 44 за     2015г</t>
  </si>
  <si>
    <t xml:space="preserve">                               реклама</t>
  </si>
  <si>
    <t>доски объявлений -2 шт.</t>
  </si>
  <si>
    <t>установка стационарной контейнерной площадки</t>
  </si>
  <si>
    <t>замена врезок кран шаровый ф 15- 1 шт.</t>
  </si>
  <si>
    <t>на многоквартирном жилом доме по адресу: ул.Герцена  дом 46 за     2015г</t>
  </si>
  <si>
    <t>замена врезок  кран шаровый  2 шт</t>
  </si>
  <si>
    <t>восстановление бордюра</t>
  </si>
  <si>
    <t>на многоквартирном жилом доме по адресу: ул.Герцена  дом 55/57 за     2015г</t>
  </si>
  <si>
    <t>ремонт контейнерной площадки(устройство ската)</t>
  </si>
  <si>
    <t>на многоквартирном жилом доме по адресу: ул.Герцена  дом 63 за     2015г</t>
  </si>
  <si>
    <t>дератизация , дезинсекция, профилактические осмотры</t>
  </si>
  <si>
    <t>замена врезок кран шаровый Ф 32 -2шт.</t>
  </si>
  <si>
    <t>доски объявлений - 2 шт.</t>
  </si>
  <si>
    <t>очистка чердака от мусора</t>
  </si>
  <si>
    <t>на многоквартирном жилом доме по адресу: ул.Герцена  дом 65 за     2015г</t>
  </si>
  <si>
    <t>Начисленно по содержанию      за  2015г</t>
  </si>
  <si>
    <t>Поступило ден.средств от населения  за  1 2015г</t>
  </si>
  <si>
    <t>замена шаровых кранов - 1шт.</t>
  </si>
  <si>
    <t>установка прибора учета эл.энергии</t>
  </si>
  <si>
    <t>тариф 13,35</t>
  </si>
  <si>
    <t>на многоквартирном жилом доме по адресу: ул.Голика  дом 2 за   2015г</t>
  </si>
  <si>
    <t>уборка помещений , входящих в состав общего имущества</t>
  </si>
  <si>
    <t>спил деревьев с применением спец.техники</t>
  </si>
  <si>
    <t xml:space="preserve">установка окон </t>
  </si>
  <si>
    <t>тариф 11,00</t>
  </si>
  <si>
    <t>на многоквартирном жилом доме по адресу: ул.Голика  дом 2 а за    2015г</t>
  </si>
  <si>
    <t>прочие поступления: кабельные сети</t>
  </si>
  <si>
    <t>прочистка ливнестоков от снега и мусора</t>
  </si>
  <si>
    <t>замена врезок кран шаровый ф 20-1шт.</t>
  </si>
  <si>
    <t>замена канализации - 5 м.п.</t>
  </si>
  <si>
    <t>поверка датчиков давления 2 шт.</t>
  </si>
  <si>
    <t>тариф 12,46</t>
  </si>
  <si>
    <t>на многоквартирном жилом доме по адресу: ул.Гусарова  дом 112  за    2015г</t>
  </si>
  <si>
    <t>краска</t>
  </si>
  <si>
    <t>тариф 20,78</t>
  </si>
  <si>
    <t>на многоквартирном жилом доме по адресу: ул.Гусарова  дом 113 за     2015г</t>
  </si>
  <si>
    <t>работы, выполняемые в целях надлежащего содержания мусоропроводов</t>
  </si>
  <si>
    <t>работы, выполняемые в целях надлежащего содержания лифта</t>
  </si>
  <si>
    <t>замена врезок кран шаровый Ф 15,25 - 10 шт.</t>
  </si>
  <si>
    <t>замена  кран шаровый Ф 50 - 8 шт.</t>
  </si>
  <si>
    <t>замена  кран шаровый Ф 80 - 6 шт.</t>
  </si>
  <si>
    <t>замена ламп ДРЛ</t>
  </si>
  <si>
    <t>замена врезок кран шаровый Ф 15,20 - 3шт.</t>
  </si>
  <si>
    <t>ремонт ВРУ</t>
  </si>
  <si>
    <t>на многоквартирном жилом доме по адресу: ул.Гусарова  дом 117 за  1 квартал   2015г</t>
  </si>
  <si>
    <t>Начисленно по сод.и тек. ремонту за 1 квартал   2015г</t>
  </si>
  <si>
    <t>Поступило ден.средств от населения  за  1 квартал 2015г</t>
  </si>
  <si>
    <t>Израсходованно за 1 квартал  2015 г</t>
  </si>
  <si>
    <t>задолженность по оплате на 01.04.2015г</t>
  </si>
  <si>
    <t>Остаток средств  на 01.04.2015г</t>
  </si>
  <si>
    <t>тариф 13,55</t>
  </si>
  <si>
    <t>на многоквартирном жилом доме по адресу: ул.Гусарова  дом 13 за     2015г</t>
  </si>
  <si>
    <t>обслуживание домофонной калитки</t>
  </si>
  <si>
    <t>замена лампы ДРЛ</t>
  </si>
  <si>
    <t xml:space="preserve">с 01 ноября 2015 г </t>
  </si>
  <si>
    <t xml:space="preserve">обслуживание калитки </t>
  </si>
  <si>
    <t>850 руб в месяц</t>
  </si>
  <si>
    <t>на многоквартирном жилом доме по адресу: ул.Гусарова  дом 22 за    2015г</t>
  </si>
  <si>
    <t>тариф 13,25</t>
  </si>
  <si>
    <t>на многоквартирном жилом доме по адресу: ул.Гусарова  дом 24 за     2015г</t>
  </si>
  <si>
    <t>оплата работы представителя собственников</t>
  </si>
  <si>
    <t>на многоквартирном жилом доме по адресу: ул.Гусарова  дом 30 за    2015г</t>
  </si>
  <si>
    <t>замена врезок  Ф 20 - 1 шт.</t>
  </si>
  <si>
    <t>ремонт пола в подъезде</t>
  </si>
  <si>
    <t>замена канализации - 2,5 м.п.</t>
  </si>
  <si>
    <t>замена кран шаровый Ф 50- 2 шт.</t>
  </si>
  <si>
    <t>замена розлива ХВС-2 м.п.</t>
  </si>
  <si>
    <t>тариф 4,88</t>
  </si>
  <si>
    <t>на многоквартирном жилом доме по адресу: ул.Гусарова  дом 47 за     2015г</t>
  </si>
  <si>
    <t>тариф 13,8</t>
  </si>
  <si>
    <t>на многоквартирном жилом доме по адресу: ул.Добровольского  дом 4 за   2015г</t>
  </si>
  <si>
    <t>оплата работы представителя собственников(ст.по дому)</t>
  </si>
  <si>
    <t>ремонт покраска подоконников</t>
  </si>
  <si>
    <t>ремонт водосточных труб</t>
  </si>
  <si>
    <t>тариф 14,01</t>
  </si>
  <si>
    <t>на многоквартирном жилом доме по адресу: ул.Добровольского  дом 6 за     2015г</t>
  </si>
  <si>
    <t>дератизация, дезинсекция,профилактические осмотры</t>
  </si>
  <si>
    <t>замена светильников</t>
  </si>
  <si>
    <t>замена прибора учета ГВС</t>
  </si>
  <si>
    <t>установка ограждения</t>
  </si>
  <si>
    <t>тариф 13,2</t>
  </si>
  <si>
    <t>на многоквартирном жилом доме по адресу: ул.Ив.Алексеева  дом 1в за    2015г</t>
  </si>
  <si>
    <t>тариф 13,3</t>
  </si>
  <si>
    <t>на многоквартирном жилом доме по адресу: ул.Ив.Алексеева  дом 6 за    2015г</t>
  </si>
  <si>
    <t>замена стояка ХГВС,врезка Ф 50 - 8 м.п.</t>
  </si>
  <si>
    <t>замена врезок кран шаровый Ф 25;32 - 4 шт.</t>
  </si>
  <si>
    <t>краска,кисть</t>
  </si>
  <si>
    <t>ремонт кровли(материалы)</t>
  </si>
  <si>
    <t>ремонт кровли материалы (сурик)</t>
  </si>
  <si>
    <t>спец.техника (мех.рука)</t>
  </si>
  <si>
    <t>на многоквартирном жилом доме по адресу: ул.Ив.Алексеева  дом 8 за     2015г</t>
  </si>
  <si>
    <t>Поступило ден.средств от населения  за 2015г</t>
  </si>
  <si>
    <t>ремонт ступеней подъезд № 5</t>
  </si>
  <si>
    <t>установка и опломбировка пр.учета эл.энергии</t>
  </si>
  <si>
    <t>установка труб</t>
  </si>
  <si>
    <t>работа мех.рука</t>
  </si>
  <si>
    <t>асфальтирование</t>
  </si>
  <si>
    <t>штукатурка "геркулес"</t>
  </si>
  <si>
    <t>тариф 11,88</t>
  </si>
  <si>
    <t>на многоквартирном жилом доме по адресу: ул.Интернациональная  дом 15 за     2015г</t>
  </si>
  <si>
    <t>тариф 12,95</t>
  </si>
  <si>
    <t>на многоквартирном жилом доме по адресу: ул.Интернациональная  дом 35 за     2015г</t>
  </si>
  <si>
    <t>тариф 7,12</t>
  </si>
  <si>
    <t>на многоквартирном жилом доме по адресу: ул.К.Либкнехта  дом 26 за  1и 2  квартал   2015г</t>
  </si>
  <si>
    <t>Начисленно по сод.и тек. ремонту за 1 и 2  квартал   2015г</t>
  </si>
  <si>
    <t>Поступило ден.средств от населения  за  1 и 2 квартал 2015г</t>
  </si>
  <si>
    <t>Израсходованно за 1 и 2 квартал  2015 г</t>
  </si>
  <si>
    <t>задолженность по оплате на 01.07.2015г</t>
  </si>
  <si>
    <t>Остаток средств  на 01.07.2015г</t>
  </si>
  <si>
    <t>тариф 16,8</t>
  </si>
  <si>
    <t>на многоквартирном жилом доме по адресу: ул.Кемеровская  дом 134 за     2015г</t>
  </si>
  <si>
    <t>ремонт подъезда</t>
  </si>
  <si>
    <t>замена врезок кран шаровый Ф 25,32 - 2 шт.</t>
  </si>
  <si>
    <t>замена розлива ГВС 1 м.п.</t>
  </si>
  <si>
    <t>установка почтовых ящиков</t>
  </si>
  <si>
    <t>тариф 10,16</t>
  </si>
  <si>
    <t>на многоквартирном жилом доме по адресу: ул.Кемеровская  дом 136 за    2015г</t>
  </si>
  <si>
    <t>изготовление кадастрового плана</t>
  </si>
  <si>
    <t>мешки для для мусора</t>
  </si>
  <si>
    <t>установка пластиковых окон</t>
  </si>
  <si>
    <t xml:space="preserve">материалы </t>
  </si>
  <si>
    <t>тариф  5,5</t>
  </si>
  <si>
    <t>на многоквартирном жилом доме по адресу: ул.Кемеровская  дом 98-98а за     2015г</t>
  </si>
  <si>
    <t>тариф 11,1</t>
  </si>
  <si>
    <t>на многоквартирном жилом доме по адресу: ул.Косарева  дом 34 за    2015г</t>
  </si>
  <si>
    <t>замена врезки кран шаровый Ф 15</t>
  </si>
  <si>
    <t>на многоквартирном жилом доме по адресу: ул.Красина дом 1 за    2015г</t>
  </si>
  <si>
    <t>дератизация ,дезинсекция, профилактические осмотры</t>
  </si>
  <si>
    <t>замена врезок крна шаровый</t>
  </si>
  <si>
    <t xml:space="preserve">восстановление освещения </t>
  </si>
  <si>
    <t>использование спец.техники(мех.рука)</t>
  </si>
  <si>
    <t>тариф 13,44</t>
  </si>
  <si>
    <t>на многоквартирном жилом доме по адресу: ул.Красина дом 2 за     2015г</t>
  </si>
  <si>
    <t>замена врезок кран шаровый ф 15;32 - 2шт.</t>
  </si>
  <si>
    <t>установка желобов</t>
  </si>
  <si>
    <t>ремонт крылец</t>
  </si>
  <si>
    <t>тариф 15,00</t>
  </si>
  <si>
    <t>на многоквартирном жилом доме по адресу: ул.Красина дом 4 за    2015г</t>
  </si>
  <si>
    <t xml:space="preserve">техническое обслуживание систем водоснабжения(холодного и горячего), отопления, водоотведения, электрооборудования,вентиляции </t>
  </si>
  <si>
    <t>14.</t>
  </si>
  <si>
    <t>15.</t>
  </si>
  <si>
    <t>16.</t>
  </si>
  <si>
    <t>замена ливневой канализации - 8,5 м.п.</t>
  </si>
  <si>
    <t>краска,кисть для покраски МАФ</t>
  </si>
  <si>
    <t xml:space="preserve">установка и опломбировка пр.учета </t>
  </si>
  <si>
    <t>замена канализации -8,75 м.п.</t>
  </si>
  <si>
    <t>замена стояков отопления 5 м.п.</t>
  </si>
  <si>
    <t>замена врезок кран шаровый Ф 20</t>
  </si>
  <si>
    <t>установка циркуляционного насоса</t>
  </si>
  <si>
    <t>на многоквартирном жилом доме по адресу: ул.Красногвардейская  дом 43 за    2015г</t>
  </si>
  <si>
    <t>замена врезок кран шаровый Ф 15;20 - 2 шт.</t>
  </si>
  <si>
    <t>замена врезок кран шаровый Ф 80 - 1 шт.</t>
  </si>
  <si>
    <t>на многоквартирном жилом доме по адресу: ул.Краснофлотская  дом 23 за     2015г</t>
  </si>
  <si>
    <t>на многоквартирном жилом доме по адресу: ул.Кр.Путь  дом 8 за     2015г</t>
  </si>
  <si>
    <t>замена врезок кран шаровый ф 15,20</t>
  </si>
  <si>
    <t>на многоквартирном жилом доме по адресу: ул.Кр.Путь  дом 10 за     2015г</t>
  </si>
  <si>
    <t>ремонт подъезда (плитка)</t>
  </si>
  <si>
    <t>тариф 11,6</t>
  </si>
  <si>
    <t>на многоквартирном жилом доме по адресу: ул.Кр.Путь  дом 12 за   2015г</t>
  </si>
  <si>
    <t>замена розлива отопления Ф 50 - 1,5 м.п.</t>
  </si>
  <si>
    <t>замена стояка отопления Ф 20 - 2,5 м.п.</t>
  </si>
  <si>
    <t>замена врезок кран шаровый Ф 15,20</t>
  </si>
  <si>
    <t>тариф 13,95</t>
  </si>
  <si>
    <t>на многоквартирном жилом доме по адресу: ул.Ленина   дом 6 за    2015г</t>
  </si>
  <si>
    <t>замена розлива ХВС 2 м.п.</t>
  </si>
  <si>
    <t>замена ввода ХВС</t>
  </si>
  <si>
    <t>на многоквартирном жилом доме по адресу: ул.Октябрьская   дом 104 за    2015г</t>
  </si>
  <si>
    <t>на многоквартирном жилом доме по адресу: ул.Октябрьская   дом 110 за    2015г</t>
  </si>
  <si>
    <t>кронирование деревьев со спец.техникой</t>
  </si>
  <si>
    <t>на многоквартирном жилом доме по адресу: ул.Октябрьская   дом 120 а за   2015г</t>
  </si>
  <si>
    <t>на многоквартирном жилом доме по адресу: ул.Октябрьская   дом 124 за     2015г</t>
  </si>
  <si>
    <t>Прочие поступления: нежилые помещения</t>
  </si>
  <si>
    <t xml:space="preserve">                                 кабельные сети</t>
  </si>
  <si>
    <t>тариф 12,3</t>
  </si>
  <si>
    <t>на многоквартирном жилом доме по адресу: ул.Октябрьская   дом 126  за     2015г</t>
  </si>
  <si>
    <t>Прочие поступления:нежилые помещения</t>
  </si>
  <si>
    <t xml:space="preserve">                               кабельные сети</t>
  </si>
  <si>
    <t>обслуживание общедомовых приборов тепловой энергии</t>
  </si>
  <si>
    <t>возврат за елку</t>
  </si>
  <si>
    <t>замена стояков ХГВС и канализации(материалы)</t>
  </si>
  <si>
    <t>замена кран шаровый Ф 80 - 1 шт.</t>
  </si>
  <si>
    <t>замена стояков ХГВС, канализации в 1 подъезде</t>
  </si>
  <si>
    <t>покраска малых форм (краска - 3шт.)</t>
  </si>
  <si>
    <t>замена розлива ГВС Ф 76 (подвал 8 подъезда)</t>
  </si>
  <si>
    <t>ремонт ВВП</t>
  </si>
  <si>
    <t>матрикснет</t>
  </si>
  <si>
    <t>нов.технологии</t>
  </si>
  <si>
    <t xml:space="preserve">нежилые помещения : </t>
  </si>
  <si>
    <t>площадь</t>
  </si>
  <si>
    <t>начисление</t>
  </si>
  <si>
    <t xml:space="preserve">магазин 544 </t>
  </si>
  <si>
    <t>с 01 апреля 2012 г.</t>
  </si>
  <si>
    <t>Бармин</t>
  </si>
  <si>
    <t>Омвентстрой</t>
  </si>
  <si>
    <t>на многоквартирном жилом доме по адресу: ул.Октябрьская   дом 79 за    2015г</t>
  </si>
  <si>
    <t>тариф 18,3-17,66</t>
  </si>
  <si>
    <t>на многоквартирном жилом доме по адресу: ул.Октябрьская   дом 98 за   2015г</t>
  </si>
  <si>
    <t>замена розлива ГВС 4 м.п.</t>
  </si>
  <si>
    <t>замена врезок кран шаровый Ф 32 - 1 шт.</t>
  </si>
  <si>
    <t>замена врезок кран шаровый Ф 25,32 - 4 шт.</t>
  </si>
  <si>
    <t>на многоквартирном жилом доме по адресу: ул.Орджоникидзе   дом 107 за    2015г</t>
  </si>
  <si>
    <t>тариф 11,64</t>
  </si>
  <si>
    <t>на многоквартирном жилом доме по адресу: ул.Орджоникидзе   дом 12 за     2015г</t>
  </si>
  <si>
    <t>Прочие поступления:кабельные сети</t>
  </si>
  <si>
    <t xml:space="preserve">                               нежилые помещения (на текущий ремонт)</t>
  </si>
  <si>
    <t>замена эл.ламп в местах общего пользования</t>
  </si>
  <si>
    <t>инвентарь, материалы(на субботник)</t>
  </si>
  <si>
    <t>замена врезок кран  ф 15,20 - 2 шт.</t>
  </si>
  <si>
    <t>замена разбитого стекла в подъезде</t>
  </si>
  <si>
    <t>тариф 11,81</t>
  </si>
  <si>
    <t>на многоквартирном жилом доме по адресу: ул.Орджоникидзе   дом 16 за     2015г</t>
  </si>
  <si>
    <t>Прочие поступления : нежилые помещения</t>
  </si>
  <si>
    <t>замена врезок кран шаровый Ф 15,20 - 6 шт.</t>
  </si>
  <si>
    <t>замена кран шаровый ф 100 - 2 шт.</t>
  </si>
  <si>
    <t>замена врезок кран шаровый Ф 15 - 2 шт.</t>
  </si>
  <si>
    <t>замена розлива отопления 9 м.п.</t>
  </si>
  <si>
    <t xml:space="preserve">нижилые помещения площадь </t>
  </si>
  <si>
    <t>тариф  4,88</t>
  </si>
  <si>
    <t>на многоквартирном жилом доме по адресу: ул.Орджоникидзе   дом 66 за  1 и 2  квартал   2015г</t>
  </si>
  <si>
    <t>Начисленно по сод.и тек. ремонту за 1 и 2 квартал   2015г</t>
  </si>
  <si>
    <t>на многоквартирном жилом доме по адресу: ул.Орджоникидзе   дом 85 за   2015г</t>
  </si>
  <si>
    <t>замена врезок кран шаровый Ф 20- 2 шт.</t>
  </si>
  <si>
    <t>работа мех.руки</t>
  </si>
  <si>
    <t>на многоквартирном жилом доме по адресу: ул.Орджоникидзе   дом 88 за     2015г</t>
  </si>
  <si>
    <t>Начисленно по сод.и тек. ремонту за  2015г</t>
  </si>
  <si>
    <t>на многоквартирном жилом доме по адресу: ул.Осоавиахимовская   дом 43 за   2015г</t>
  </si>
  <si>
    <t>тариф 9,37</t>
  </si>
  <si>
    <t>на многоквартирном жилом доме по адресу: ул.Осоавиахимовская   дом 48 за     2015г</t>
  </si>
  <si>
    <t>на многоквартирном жилом доме по адресу: ул.пл.Дзержинского   дом 1 за   2015г</t>
  </si>
  <si>
    <t>ремонт квартиры 26</t>
  </si>
  <si>
    <t>замена предохранительного клапана - 1 шт.</t>
  </si>
  <si>
    <t>ремонт подъездов -2 шт.</t>
  </si>
  <si>
    <t>инвентарь (на субботник)</t>
  </si>
  <si>
    <t>краска, кисти</t>
  </si>
  <si>
    <t>замена врезок кран шаровый Ф15, 25,32</t>
  </si>
  <si>
    <t>установка перил - 8 шт.</t>
  </si>
  <si>
    <t>ремонт кровли подъезд № 8</t>
  </si>
  <si>
    <t>замена вкран шаровый ф 50-8 шт.</t>
  </si>
  <si>
    <t>ремонт подъезда ( 5 этаж)</t>
  </si>
  <si>
    <t>восстановление освещения (кв. 39,40,41)</t>
  </si>
  <si>
    <t>ремонт пятых этажей 1,2 подъезда</t>
  </si>
  <si>
    <t>замена врезок Ф 20</t>
  </si>
  <si>
    <t xml:space="preserve">ремонт кровли </t>
  </si>
  <si>
    <t>восстановление освещения в подъезде № 2</t>
  </si>
  <si>
    <t>на многоквартирном жилом доме по адресу: ул.пр.Гусарова    дом 115 за  2015г</t>
  </si>
  <si>
    <t>Поступило ден.средств от населения  за    2015г</t>
  </si>
  <si>
    <t>Израсходованно за     2015 г</t>
  </si>
  <si>
    <t>тариф  13,18</t>
  </si>
  <si>
    <t>на многоквартирном жилом доме по адресу: ул.Рабиновича   дом 123 за     2015г</t>
  </si>
  <si>
    <t>замена врезок кран шаровый Ф 20 - 8 шт.</t>
  </si>
  <si>
    <t xml:space="preserve">                    </t>
  </si>
  <si>
    <t>замена розлива ХГВС -9 м.п.</t>
  </si>
  <si>
    <t>ремонт 5 этажа</t>
  </si>
  <si>
    <t>тариф  12,56</t>
  </si>
  <si>
    <t>на многоквартирном жилом доме по адресу: ул.Рабиновича   дом 124 за     2015г</t>
  </si>
  <si>
    <t>замена врезок кран шаровый Ф 20- 1 шт.</t>
  </si>
  <si>
    <t>замена врезок кран шаровый Ф 25- 1 шт.</t>
  </si>
  <si>
    <t>замена розлива ХВС-8 м.п.</t>
  </si>
  <si>
    <t>тариф  14,8</t>
  </si>
  <si>
    <t>на многоквартирном жилом доме по адресу: ул.Рабиновича   дом 125  за    2015г</t>
  </si>
  <si>
    <t>вывоз твердых бытовых отходов,крупногабаритного мусора</t>
  </si>
  <si>
    <t>ремонт подъездов -4 шт.</t>
  </si>
  <si>
    <t>кран шаровый Ф 50 - 1  шт.</t>
  </si>
  <si>
    <t>кран шаровый Ф 50 - 2  шт.</t>
  </si>
  <si>
    <t>замена врезок кран шаровый Ф 15,20 - 2 шт.</t>
  </si>
  <si>
    <t>замена врезок кран шаровый Ф 15,20 - 4 шт.</t>
  </si>
  <si>
    <t>замена розлива ХВС</t>
  </si>
  <si>
    <t>тариф  13,82</t>
  </si>
  <si>
    <t>на многоквартирном жилом доме по адресу: ул.Рабиновича   дом 127 за  1,2 и 3 квартал   2015г</t>
  </si>
  <si>
    <t>вывоз твердых бытовых отходов,КГМ</t>
  </si>
  <si>
    <t>замена лапмы ДРЛ</t>
  </si>
  <si>
    <t>тариф  7,75</t>
  </si>
  <si>
    <t>на многоквартирном жилом доме по адресу: ул.Рабиновича   дом 88 за     2015г</t>
  </si>
  <si>
    <t>очистка выгребной ямы</t>
  </si>
  <si>
    <t>на многоквартирном жилом доме по адресу: ул.Рабиновича   дом 88 б за     2015г</t>
  </si>
  <si>
    <t>Отчет о доходах и расходах денежных  средств по содержанию общего имущества</t>
  </si>
  <si>
    <t>тариф 12,74</t>
  </si>
  <si>
    <t>на многоквартирном жилом доме по адресу: ул.Рабиновича   дом 91 за   2015г</t>
  </si>
  <si>
    <t>Услуги паспортного стола</t>
  </si>
  <si>
    <t>Уборка придомовой территории,контейнерной площадки</t>
  </si>
  <si>
    <t>Обслуживание общедомовых сан.тех систем</t>
  </si>
  <si>
    <t>С объемом и стоимостью выполненных работ и услуг на общую сумму_________________________________________</t>
  </si>
  <si>
    <t>______________________________________________________________________________________________________</t>
  </si>
  <si>
    <t>согласны, претензий к качеству выполненных работ и услуг имеестя / не имеется (нужное подчеркнуть).</t>
  </si>
  <si>
    <t>_______________________________________________________________________________________________________</t>
  </si>
  <si>
    <t>Представители собственников:                                  (Ф.И.О.)</t>
  </si>
  <si>
    <t>__________________________________________</t>
  </si>
  <si>
    <t>Представители ООО "УК Жилищник 1"                        (Ф.И.О)</t>
  </si>
  <si>
    <t>Откачка выгребной ямы</t>
  </si>
  <si>
    <t>тариф  11,88</t>
  </si>
  <si>
    <t>на многоквартирном жилом доме по адресу: ул.Спартаковская   дом 13 за    2015г</t>
  </si>
  <si>
    <t>мех.рука</t>
  </si>
  <si>
    <t>замена врезок кран шаровый Ф 80</t>
  </si>
  <si>
    <t>тариф  12,03</t>
  </si>
  <si>
    <t>на многоквартирном жилом доме по адресу: ул.Спартаковская   дом 18 за     2015г</t>
  </si>
  <si>
    <t>ремонт пола в тамбуре</t>
  </si>
  <si>
    <t>тариф  13,3</t>
  </si>
  <si>
    <t>на многоквартирном жилом доме по адресу: ул.Спартаковская   дом 3 за     2015г</t>
  </si>
  <si>
    <t>очистка придомовой территории спец.техникой</t>
  </si>
  <si>
    <t xml:space="preserve">краска </t>
  </si>
  <si>
    <t>ремонт вент.шахты</t>
  </si>
  <si>
    <t xml:space="preserve">ремонт фасада </t>
  </si>
  <si>
    <t>замена врезок кран шаровый Ф 25-2 шт.</t>
  </si>
  <si>
    <t>очистка чердачного помещения</t>
  </si>
  <si>
    <t>поверка пр.учета т/энергии</t>
  </si>
  <si>
    <t>тариф  10,00</t>
  </si>
  <si>
    <t>на многоквартирном жилом доме по адресу: ул.Спартаковская   дом 8 за     2015г</t>
  </si>
  <si>
    <t>заменаврезок кран шаровый Ф 100</t>
  </si>
  <si>
    <t>замена врезок кран шаровый Ф 32 - 1 шт.(со сборкой)</t>
  </si>
  <si>
    <t>замена врезок кран шаровый Ф 15 - 1 шт.</t>
  </si>
  <si>
    <t>замена ввода отопления</t>
  </si>
  <si>
    <t>тариф  20,50</t>
  </si>
  <si>
    <t>на многоквартирном жилом доме по адресу: ул.Средняя  дом 5 к.1 за    2015г</t>
  </si>
  <si>
    <t>ремонт м/панельных швов</t>
  </si>
  <si>
    <t>замена розлива ГВС - 1,5 м.п.</t>
  </si>
  <si>
    <t>ремонт отмостки</t>
  </si>
  <si>
    <t>демонтаж козырька</t>
  </si>
  <si>
    <t>монтаж козырька</t>
  </si>
  <si>
    <t>тариф  20,78</t>
  </si>
  <si>
    <t>на многоквартирном жилом доме по адресу: ул.Средняя  дом 7 за  1 и 2  квартал   2015г</t>
  </si>
  <si>
    <t>Поступило ден.средств от населения  за  1 и 2  квартал 2015г</t>
  </si>
  <si>
    <t>на многоквартирном жилом доме по адресу: ул.Тарская  дом 32 за   2015г</t>
  </si>
  <si>
    <t>дератизация, дезинсекция , профилактические осмотры</t>
  </si>
  <si>
    <t>скос травы</t>
  </si>
  <si>
    <t>инвентарь</t>
  </si>
  <si>
    <t>на многоквартирном жилом доме по адресу: ул.Тарская  дом 51 за   2015г</t>
  </si>
  <si>
    <t xml:space="preserve">замена рубильника </t>
  </si>
  <si>
    <t>тариф  12,60</t>
  </si>
  <si>
    <t>на многоквартирном жилом доме по адресу: ул.Тарская  дом 53 за     2015г</t>
  </si>
  <si>
    <t>покраска подоконников</t>
  </si>
  <si>
    <t>ремонт откосов</t>
  </si>
  <si>
    <t>замена стояка отопления</t>
  </si>
  <si>
    <t>замена врезок ф 15,20</t>
  </si>
  <si>
    <t xml:space="preserve">на многоквартирном жилом доме по адресу: ул.Тарская  дом  98 за </t>
  </si>
  <si>
    <t>замена кран шаровый Ф 50 - 1 шт.</t>
  </si>
  <si>
    <t>установка и опломбировка пр.учета</t>
  </si>
  <si>
    <t>на многоквартирном жилом доме по адресу: ул.Таубе дом 10 за     2015г</t>
  </si>
  <si>
    <t>замена кран шаровый ф 50</t>
  </si>
  <si>
    <t>сброс снега</t>
  </si>
  <si>
    <t>тариф  13,35</t>
  </si>
  <si>
    <t>на многоквартирном жилом доме по адресу: ул.Таубе дом 12 за     2015г</t>
  </si>
  <si>
    <t>дератизиция, дезинсекция, профилактические осмотры</t>
  </si>
  <si>
    <t>ремонт кровли (материалы)</t>
  </si>
  <si>
    <t>тариф  13,28</t>
  </si>
  <si>
    <t>на многоквартирном жилом доме по адресу: ул.Таубе дом 14 за    2015г</t>
  </si>
  <si>
    <t xml:space="preserve">замена врезок кран шаровый </t>
  </si>
  <si>
    <t>замена стояков ГВС - 10 м.п.</t>
  </si>
  <si>
    <t>замена врезок кран шаровый  Ф 20</t>
  </si>
  <si>
    <t>спец.техника9мех.рука)</t>
  </si>
  <si>
    <t>замена врезок кран шаровый  Ф 15, 20</t>
  </si>
  <si>
    <t>тариф  13,72</t>
  </si>
  <si>
    <t>на многоквартирном жилом доме по адресу: ул.Третьяковская  дом 3 за     2015г</t>
  </si>
  <si>
    <t>замена кнанализации 9 м.п.</t>
  </si>
  <si>
    <t xml:space="preserve">замена врезок кран шаровый Ф 25 </t>
  </si>
  <si>
    <t>тариф  11,65</t>
  </si>
  <si>
    <t>на многоквартирном жилом доме по адресу: ул.Фрунзе  дом 67 за    2015г</t>
  </si>
  <si>
    <t>Прочие поступления (кабельные сети)</t>
  </si>
  <si>
    <t>мешки доля мусора на субботник</t>
  </si>
  <si>
    <t>лак битумный</t>
  </si>
  <si>
    <t>краска 7 банок</t>
  </si>
  <si>
    <t>кисти</t>
  </si>
  <si>
    <t xml:space="preserve">замена окон </t>
  </si>
  <si>
    <t>тариф 13,02</t>
  </si>
  <si>
    <t>ДСЖ до 01.01.2014г</t>
  </si>
  <si>
    <t>пр. поступ.</t>
  </si>
  <si>
    <t>на многоквартирном жилом доме по адресу: ул.Чапаева  дом 81 за    2015г</t>
  </si>
  <si>
    <t xml:space="preserve">ремонт розлива ХГВС </t>
  </si>
  <si>
    <t>замена врезок кран шаровый</t>
  </si>
  <si>
    <t>замена окон</t>
  </si>
  <si>
    <t>замена врезок кран шаровый Ф 20 - 3шт.</t>
  </si>
  <si>
    <t>тариф 13,01</t>
  </si>
  <si>
    <t>на многоквартирном жилом доме по адресу: ул.Чапаева  дом 83 за     2015г</t>
  </si>
  <si>
    <t>Замена стояков ХГВС и канализации (материалы)</t>
  </si>
  <si>
    <t>на многоквартирном жилом доме по адресу: ул.Челюскенцев  дом 79 за     2015г</t>
  </si>
  <si>
    <t>на многоквартирном жилом доме по адресу: ул.Челюскенцев  дом  81  за     2015г</t>
  </si>
  <si>
    <t>тариф 19,00</t>
  </si>
  <si>
    <t>на многоквартирном жилом доме по адресу: ул.Чехова  дом 3  за     2015г</t>
  </si>
  <si>
    <t>замена врезки кран шаровый ф 32 - 1 шт.</t>
  </si>
  <si>
    <t>ремонт цоколя</t>
  </si>
  <si>
    <t xml:space="preserve">установка дверей </t>
  </si>
  <si>
    <t>перенос контейнерной площадки</t>
  </si>
  <si>
    <t>замена врезок кран шаровый Ф 20 - 1шт.</t>
  </si>
  <si>
    <t>замена врезок кран шаровый Ф 32 - 1шт.</t>
  </si>
  <si>
    <t>замена врезок</t>
  </si>
  <si>
    <t>замена врезок кран шаровый Ф 15,32 - 6 шт.</t>
  </si>
  <si>
    <t>замена стояка ХВС - 3 м.п.</t>
  </si>
  <si>
    <t>ремонт м/швов</t>
  </si>
  <si>
    <t>ремонт подъездов - 2 шт.</t>
  </si>
  <si>
    <t>скат(конт.площадка)</t>
  </si>
  <si>
    <t>замена канализации -5,5 м.п.</t>
  </si>
  <si>
    <t>на многоквартирном жилом доме по адресу: ул.Яковлева  дом 10  за     2015г</t>
  </si>
  <si>
    <t>дератизация , дезинсекция,прфилактические осмотры</t>
  </si>
  <si>
    <t>замена врезок кран шаровый  Ф 32 - 1 шт.</t>
  </si>
  <si>
    <t>замена врезок кран шаровый Ф  15, 20 - 4шт.</t>
  </si>
  <si>
    <t>замена врезок кран шаровый  Ф 80 - 2 шт.</t>
  </si>
  <si>
    <t>тариф 20,05</t>
  </si>
  <si>
    <t>на многоквартирном жилом доме по адресу: ул.Яковлева  дом 11  за    2015г</t>
  </si>
  <si>
    <t>замена эл.ламп</t>
  </si>
  <si>
    <t>ремонт козырьков</t>
  </si>
  <si>
    <t>ростелеком с 01 января 2015г 400 руб в месяц</t>
  </si>
  <si>
    <t>тариф 12,34</t>
  </si>
  <si>
    <t>на многоквартирном жилом доме по адресу: ул.Яковлева  дом 12  за     2015г</t>
  </si>
  <si>
    <t>замена задвижки</t>
  </si>
  <si>
    <t>замена кран шаровый Ф 80</t>
  </si>
  <si>
    <t>тариф 19,61</t>
  </si>
  <si>
    <t>на многоквартирном жилом доме по адресу: ул.Яковлева  дом 143  за   2015г</t>
  </si>
  <si>
    <t>замена розлива ХВС - 4 м.п.</t>
  </si>
  <si>
    <t xml:space="preserve">покраска малых форм </t>
  </si>
  <si>
    <t>ремонт мягкой кровли</t>
  </si>
  <si>
    <t>установка стационарной площадки</t>
  </si>
  <si>
    <t>обустройство ската мусорной площадки</t>
  </si>
  <si>
    <t>замена врезок Ф 15</t>
  </si>
  <si>
    <t>тариф 13,47</t>
  </si>
  <si>
    <t>на многоквартирном жилом доме по адресу: ул.Яковлева  дом 147 за     2015г</t>
  </si>
  <si>
    <t>прочие поступления :(кабельные сети)</t>
  </si>
  <si>
    <t xml:space="preserve">                                 на тек.ремонт нежилые помещения</t>
  </si>
  <si>
    <t>очистка ливнестоков от снега и наледи</t>
  </si>
  <si>
    <t>замена эл.ламп в местах общ.пользования</t>
  </si>
  <si>
    <t>мешки  для мусора</t>
  </si>
  <si>
    <t>спец.техника</t>
  </si>
  <si>
    <t>тариф 13,15</t>
  </si>
  <si>
    <t>на многоквартирном жилом доме по адресу: ул.Яковлева  дом 16 за  2015г</t>
  </si>
  <si>
    <t>замена врезок кран шаровый ф 15-1шт.</t>
  </si>
  <si>
    <t>замена врезок кран шаровый Ф 20,25 -2шт.</t>
  </si>
  <si>
    <t>замена врезок кран шаровый ф 15- 2шт.</t>
  </si>
  <si>
    <t>замена врезок кран шаровый ф 15,20 - 3 шт.</t>
  </si>
  <si>
    <t>на многоквартирном жилом доме по адресу: ул.Яковлева  дом 165 за    2015г</t>
  </si>
  <si>
    <t>замена врезки кран шаровый Ф 50</t>
  </si>
  <si>
    <t>на многоквартирном жилом доме по адресу: ул.Яковлева  дом 167 за   2015г</t>
  </si>
  <si>
    <t>тариф 10,63</t>
  </si>
  <si>
    <t>на многоквартирном жилом доме по адресу: ул.Яковлева  дом 2 за   2015г</t>
  </si>
  <si>
    <t>на многоквартирном жилом доме по адресу: ул.Яковлева  дом 4 за     2015г</t>
  </si>
  <si>
    <t>установка терморегулятора</t>
  </si>
  <si>
    <t>покраска ограждения</t>
  </si>
  <si>
    <t>тариф 14,62</t>
  </si>
  <si>
    <t>на многоквартирном жилом доме по адресу: ул.Яковлева  дом 7 за  1,2 и 3 квартал   2015г</t>
  </si>
  <si>
    <t>Начисленно по сод.и тек. ремонту за 1,2 и 3 квартал   2015г</t>
  </si>
  <si>
    <t>задолженность по оплате на 01.10.2015г</t>
  </si>
  <si>
    <t>Остаток средств  на 01.10.2015г</t>
  </si>
  <si>
    <t xml:space="preserve">                </t>
  </si>
  <si>
    <t>замена врезок кран шаровый Ф 20-2 шт.</t>
  </si>
  <si>
    <t>ремонт площадки 5 этаж</t>
  </si>
  <si>
    <t>на многоквартирном жилом доме по адресу: ул.Яковлева  дом 8 за    2015г</t>
  </si>
  <si>
    <t>ремонт лестничных площадок (3,4,5 этаж)</t>
  </si>
  <si>
    <t>на многоквартирном жилом доме по адресу: ул.Сенная    дом 33  за   2015г</t>
  </si>
  <si>
    <t>Начисленно по содержанию  за  2015г</t>
  </si>
  <si>
    <t>тариф 7,81</t>
  </si>
  <si>
    <t>на многоквартирном жилом доме по адресу: ул.Сенная    дом 35  за   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</si>
</sst>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>
      <alignment/>
      <protection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1" xfId="18" applyFont="1" applyBorder="1">
      <alignment/>
      <protection/>
    </xf>
    <xf numFmtId="0" fontId="3" fillId="0" borderId="1" xfId="18" applyFont="1" applyBorder="1" applyAlignment="1">
      <alignment wrapText="1"/>
      <protection/>
    </xf>
    <xf numFmtId="16" fontId="1" fillId="0" borderId="1" xfId="0" applyNumberFormat="1" applyFont="1" applyBorder="1" applyAlignment="1">
      <alignment/>
    </xf>
    <xf numFmtId="0" fontId="3" fillId="0" borderId="2" xfId="18" applyFont="1" applyFill="1" applyBorder="1" applyAlignment="1">
      <alignment wrapText="1"/>
      <protection/>
    </xf>
    <xf numFmtId="0" fontId="3" fillId="0" borderId="3" xfId="18" applyFont="1" applyBorder="1">
      <alignment/>
      <protection/>
    </xf>
    <xf numFmtId="16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18" applyFont="1" applyFill="1" applyBorder="1" applyAlignment="1">
      <alignment wrapText="1"/>
      <protection/>
    </xf>
    <xf numFmtId="0" fontId="3" fillId="0" borderId="5" xfId="18" applyFont="1" applyBorder="1">
      <alignment/>
      <protection/>
    </xf>
    <xf numFmtId="14" fontId="1" fillId="0" borderId="1" xfId="0" applyNumberFormat="1" applyFont="1" applyBorder="1" applyAlignment="1">
      <alignment/>
    </xf>
    <xf numFmtId="2" fontId="3" fillId="0" borderId="1" xfId="18" applyNumberFormat="1" applyFont="1" applyBorder="1">
      <alignment/>
      <protection/>
    </xf>
    <xf numFmtId="0" fontId="3" fillId="0" borderId="1" xfId="18" applyFont="1" applyFill="1" applyBorder="1">
      <alignment/>
      <protection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0" fontId="3" fillId="0" borderId="2" xfId="18" applyFont="1" applyFill="1" applyBorder="1">
      <alignment/>
      <protection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3" fillId="0" borderId="0" xfId="18" applyNumberFormat="1" applyFont="1" applyBorder="1">
      <alignment/>
      <protection/>
    </xf>
    <xf numFmtId="0" fontId="3" fillId="0" borderId="1" xfId="18" applyNumberFormat="1" applyFont="1" applyBorder="1">
      <alignment/>
      <protection/>
    </xf>
    <xf numFmtId="1" fontId="1" fillId="0" borderId="6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0" fontId="3" fillId="0" borderId="7" xfId="18" applyFont="1" applyFill="1" applyBorder="1">
      <alignment/>
      <protection/>
    </xf>
    <xf numFmtId="0" fontId="3" fillId="0" borderId="2" xfId="18" applyFont="1" applyBorder="1">
      <alignment/>
      <protection/>
    </xf>
    <xf numFmtId="1" fontId="1" fillId="0" borderId="3" xfId="0" applyNumberFormat="1" applyFont="1" applyBorder="1" applyAlignment="1">
      <alignment/>
    </xf>
    <xf numFmtId="0" fontId="3" fillId="0" borderId="8" xfId="18" applyFont="1" applyFill="1" applyBorder="1" applyAlignment="1">
      <alignment wrapText="1"/>
      <protection/>
    </xf>
    <xf numFmtId="1" fontId="1" fillId="0" borderId="9" xfId="0" applyNumberFormat="1" applyFont="1" applyBorder="1" applyAlignment="1">
      <alignment/>
    </xf>
    <xf numFmtId="0" fontId="3" fillId="0" borderId="3" xfId="18" applyFont="1" applyFill="1" applyBorder="1" applyAlignment="1">
      <alignment wrapText="1"/>
      <protection/>
    </xf>
    <xf numFmtId="2" fontId="3" fillId="0" borderId="2" xfId="18" applyNumberFormat="1" applyFont="1" applyBorder="1">
      <alignment/>
      <protection/>
    </xf>
    <xf numFmtId="0" fontId="3" fillId="0" borderId="0" xfId="18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1" xfId="18" applyFont="1" applyBorder="1" applyAlignment="1">
      <alignment horizontal="center" wrapText="1"/>
      <protection/>
    </xf>
    <xf numFmtId="2" fontId="3" fillId="0" borderId="3" xfId="18" applyNumberFormat="1" applyFont="1" applyBorder="1">
      <alignment/>
      <protection/>
    </xf>
    <xf numFmtId="0" fontId="2" fillId="0" borderId="0" xfId="18" applyFont="1">
      <alignment/>
      <protection/>
    </xf>
    <xf numFmtId="0" fontId="3" fillId="0" borderId="1" xfId="18" applyFont="1" applyFill="1" applyBorder="1" applyAlignment="1">
      <alignment/>
      <protection/>
    </xf>
  </cellXfs>
  <cellStyles count="8">
    <cellStyle name="Normal" xfId="0"/>
    <cellStyle name="Currency" xfId="15"/>
    <cellStyle name="Currency [0]" xfId="16"/>
    <cellStyle name="Обычный_Лист2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styles" Target="styles.xml" /><Relationship Id="rId130" Type="http://schemas.openxmlformats.org/officeDocument/2006/relationships/sharedStrings" Target="sharedStrings.xml" /><Relationship Id="rId1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C29" sqref="C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281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</v>
      </c>
      <c r="F1" s="1" t="s">
        <v>2</v>
      </c>
      <c r="G1" s="1" t="s">
        <v>3</v>
      </c>
    </row>
    <row r="2" spans="2:7" ht="12.75">
      <c r="B2" s="2" t="s">
        <v>4</v>
      </c>
      <c r="D2" s="1"/>
      <c r="E2" s="1" t="s">
        <v>5</v>
      </c>
      <c r="F2" s="1">
        <v>4168</v>
      </c>
      <c r="G2" s="1">
        <v>3262.43</v>
      </c>
    </row>
    <row r="3" spans="2:7" ht="12.75">
      <c r="B3" s="2" t="s">
        <v>6</v>
      </c>
      <c r="C3" s="1">
        <v>34080.33</v>
      </c>
      <c r="D3" s="1" t="s">
        <v>7</v>
      </c>
      <c r="E3" s="1" t="s">
        <v>8</v>
      </c>
      <c r="F3" s="1">
        <v>4168</v>
      </c>
      <c r="G3" s="1">
        <v>3690.26</v>
      </c>
    </row>
    <row r="4" spans="2:7" ht="12.75">
      <c r="B4" s="2" t="s">
        <v>9</v>
      </c>
      <c r="C4" s="3">
        <f>F14</f>
        <v>50016</v>
      </c>
      <c r="D4" s="1" t="s">
        <v>7</v>
      </c>
      <c r="E4" s="1" t="s">
        <v>10</v>
      </c>
      <c r="F4" s="1">
        <v>4168</v>
      </c>
      <c r="G4" s="1">
        <v>3205.36</v>
      </c>
    </row>
    <row r="5" spans="2:7" ht="12.75">
      <c r="B5" s="2" t="s">
        <v>11</v>
      </c>
      <c r="C5" s="3">
        <f>G14+H14</f>
        <v>49501.38</v>
      </c>
      <c r="D5" s="1" t="s">
        <v>7</v>
      </c>
      <c r="E5" s="1" t="s">
        <v>12</v>
      </c>
      <c r="F5" s="1">
        <v>4168</v>
      </c>
      <c r="G5" s="1">
        <v>2712.27</v>
      </c>
    </row>
    <row r="6" spans="2:7" ht="12.75">
      <c r="B6" s="2" t="s">
        <v>13</v>
      </c>
      <c r="C6" s="1">
        <f>C8+C9</f>
        <v>56273.979999999996</v>
      </c>
      <c r="D6" s="1" t="s">
        <v>7</v>
      </c>
      <c r="E6" s="1" t="s">
        <v>14</v>
      </c>
      <c r="F6" s="1">
        <v>4168</v>
      </c>
      <c r="G6" s="1">
        <v>4175.16</v>
      </c>
    </row>
    <row r="7" spans="2:7" ht="12.75">
      <c r="B7" s="2" t="s">
        <v>15</v>
      </c>
      <c r="D7" s="1"/>
      <c r="E7" s="1" t="s">
        <v>16</v>
      </c>
      <c r="F7" s="1">
        <v>4168</v>
      </c>
      <c r="G7" s="1">
        <v>3726.6</v>
      </c>
    </row>
    <row r="8" spans="2:16" ht="12.75">
      <c r="B8" s="2" t="s">
        <v>17</v>
      </c>
      <c r="C8" s="3">
        <f>C27</f>
        <v>41264.52</v>
      </c>
      <c r="D8" s="1" t="s">
        <v>7</v>
      </c>
      <c r="E8" s="3" t="s">
        <v>18</v>
      </c>
      <c r="F8" s="3">
        <v>4168</v>
      </c>
      <c r="G8" s="3">
        <v>7169.02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C28</f>
        <v>15009.46</v>
      </c>
      <c r="D9" s="1" t="s">
        <v>7</v>
      </c>
      <c r="E9" s="1" t="s">
        <v>20</v>
      </c>
      <c r="F9" s="1">
        <v>4168</v>
      </c>
      <c r="G9" s="1">
        <v>3205.36</v>
      </c>
    </row>
    <row r="10" spans="2:7" ht="12.75">
      <c r="B10" s="2"/>
      <c r="D10" s="1"/>
      <c r="E10" s="1" t="s">
        <v>21</v>
      </c>
      <c r="F10" s="1">
        <v>4168</v>
      </c>
      <c r="G10" s="1">
        <v>5629.86</v>
      </c>
    </row>
    <row r="11" spans="2:8" ht="12.75">
      <c r="B11" s="2"/>
      <c r="D11" s="1"/>
      <c r="E11" s="1" t="s">
        <v>22</v>
      </c>
      <c r="F11" s="1">
        <v>4168</v>
      </c>
      <c r="G11" s="1">
        <v>3205.36</v>
      </c>
      <c r="H11" s="1">
        <v>1081.6</v>
      </c>
    </row>
    <row r="12" spans="2:7" ht="12.75">
      <c r="B12" s="2" t="s">
        <v>23</v>
      </c>
      <c r="C12" s="1">
        <v>5156.76</v>
      </c>
      <c r="D12" s="1" t="s">
        <v>7</v>
      </c>
      <c r="E12" s="1" t="s">
        <v>24</v>
      </c>
      <c r="F12" s="1">
        <v>4168</v>
      </c>
      <c r="G12" s="1">
        <v>5711.5</v>
      </c>
    </row>
    <row r="13" spans="2:7" ht="12.75">
      <c r="B13" s="2" t="s">
        <v>25</v>
      </c>
      <c r="C13" s="1">
        <f>C3+C5-C6</f>
        <v>27307.729999999996</v>
      </c>
      <c r="D13" s="1" t="s">
        <v>7</v>
      </c>
      <c r="E13" s="1" t="s">
        <v>26</v>
      </c>
      <c r="F13" s="1">
        <v>4168</v>
      </c>
      <c r="G13" s="1">
        <v>2726.6</v>
      </c>
    </row>
    <row r="14" spans="2:8" ht="12.75">
      <c r="B14" s="2" t="s">
        <v>27</v>
      </c>
      <c r="D14" s="1"/>
      <c r="F14" s="3">
        <f>F2+F3+F4+F5+F6+F7+F8+F9+F10+F11+F12+F13</f>
        <v>50016</v>
      </c>
      <c r="G14" s="3">
        <f>G2+G3+G4+G5+G6+G7+G8+G9+G10+G11+G12+G13</f>
        <v>48419.78</v>
      </c>
      <c r="H14" s="3">
        <f>H2+H3+H4+H5+H6+H7+H8+H9+H10+H11+H12+H13</f>
        <v>1081.6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14227.439999999995</v>
      </c>
      <c r="E17" s="9">
        <v>1185.62</v>
      </c>
      <c r="F17" s="9">
        <v>1185.62</v>
      </c>
      <c r="G17" s="9">
        <v>1185.62</v>
      </c>
      <c r="H17" s="9">
        <v>1185.62</v>
      </c>
      <c r="I17" s="9">
        <v>1185.62</v>
      </c>
      <c r="J17" s="9">
        <v>1185.62</v>
      </c>
      <c r="K17" s="9">
        <v>1185.62</v>
      </c>
      <c r="L17" s="9">
        <v>1185.62</v>
      </c>
      <c r="M17" s="9">
        <v>1185.62</v>
      </c>
      <c r="N17" s="9">
        <v>1185.62</v>
      </c>
      <c r="O17" s="9">
        <v>1185.62</v>
      </c>
      <c r="P17" s="9">
        <v>1185.62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440.04000000000013</v>
      </c>
      <c r="E18" s="9">
        <v>36.67</v>
      </c>
      <c r="F18" s="9">
        <v>36.67</v>
      </c>
      <c r="G18" s="9">
        <v>36.67</v>
      </c>
      <c r="H18" s="9">
        <v>36.67</v>
      </c>
      <c r="I18" s="9">
        <v>36.67</v>
      </c>
      <c r="J18" s="9">
        <v>36.67</v>
      </c>
      <c r="K18" s="9">
        <v>36.67</v>
      </c>
      <c r="L18" s="9">
        <v>36.67</v>
      </c>
      <c r="M18" s="9">
        <v>36.67</v>
      </c>
      <c r="N18" s="9">
        <v>36.67</v>
      </c>
      <c r="O18" s="9">
        <v>36.67</v>
      </c>
      <c r="P18" s="9">
        <v>36.67</v>
      </c>
    </row>
    <row r="19" spans="1:16" ht="12.75">
      <c r="A19" s="11" t="s">
        <v>36</v>
      </c>
      <c r="B19" s="12" t="s">
        <v>37</v>
      </c>
      <c r="C19" s="9">
        <f t="shared" si="0"/>
        <v>1368.9599999999998</v>
      </c>
      <c r="E19" s="13">
        <v>114.08</v>
      </c>
      <c r="F19" s="13">
        <v>114.08</v>
      </c>
      <c r="G19" s="13">
        <v>114.08</v>
      </c>
      <c r="H19" s="13">
        <v>114.08</v>
      </c>
      <c r="I19" s="13">
        <v>114.08</v>
      </c>
      <c r="J19" s="13">
        <v>114.08</v>
      </c>
      <c r="K19" s="13">
        <v>114.08</v>
      </c>
      <c r="L19" s="13">
        <v>114.08</v>
      </c>
      <c r="M19" s="13">
        <v>114.08</v>
      </c>
      <c r="N19" s="13">
        <v>114.08</v>
      </c>
      <c r="O19" s="13">
        <v>114.08</v>
      </c>
      <c r="P19" s="13">
        <v>114.08</v>
      </c>
    </row>
    <row r="20" spans="1:16" ht="22.5">
      <c r="A20" s="4" t="s">
        <v>38</v>
      </c>
      <c r="B20" s="12" t="s">
        <v>39</v>
      </c>
      <c r="C20" s="9">
        <f t="shared" si="0"/>
        <v>9289.44</v>
      </c>
      <c r="E20" s="5">
        <v>774.12</v>
      </c>
      <c r="F20" s="5">
        <v>774.12</v>
      </c>
      <c r="G20" s="5">
        <v>774.12</v>
      </c>
      <c r="H20" s="5">
        <v>774.12</v>
      </c>
      <c r="I20" s="5">
        <v>774.12</v>
      </c>
      <c r="J20" s="5">
        <v>774.12</v>
      </c>
      <c r="K20" s="5">
        <v>774.12</v>
      </c>
      <c r="L20" s="5">
        <v>774.12</v>
      </c>
      <c r="M20" s="5">
        <v>774.12</v>
      </c>
      <c r="N20" s="5">
        <v>774.12</v>
      </c>
      <c r="O20" s="5">
        <v>774.12</v>
      </c>
      <c r="P20" s="5">
        <v>774.12</v>
      </c>
    </row>
    <row r="21" spans="1:16" ht="22.5">
      <c r="A21" s="4" t="s">
        <v>40</v>
      </c>
      <c r="B21" s="12" t="s">
        <v>41</v>
      </c>
      <c r="C21" s="9">
        <f t="shared" si="0"/>
        <v>3520.1999999999994</v>
      </c>
      <c r="E21" s="5">
        <v>293.35</v>
      </c>
      <c r="F21" s="5">
        <v>293.35</v>
      </c>
      <c r="G21" s="5">
        <v>293.35</v>
      </c>
      <c r="H21" s="5">
        <v>293.35</v>
      </c>
      <c r="I21" s="5">
        <v>293.35</v>
      </c>
      <c r="J21" s="5">
        <v>293.35</v>
      </c>
      <c r="K21" s="5">
        <v>293.35</v>
      </c>
      <c r="L21" s="5">
        <v>293.35</v>
      </c>
      <c r="M21" s="5">
        <v>293.35</v>
      </c>
      <c r="N21" s="5">
        <v>293.35</v>
      </c>
      <c r="O21" s="5">
        <v>293.35</v>
      </c>
      <c r="P21" s="5">
        <v>293.35</v>
      </c>
    </row>
    <row r="22" spans="1:16" ht="12.75">
      <c r="A22" s="14" t="s">
        <v>42</v>
      </c>
      <c r="B22" s="12" t="s">
        <v>43</v>
      </c>
      <c r="C22" s="9">
        <f t="shared" si="0"/>
        <v>684.4799999999999</v>
      </c>
      <c r="E22" s="15">
        <v>57.04</v>
      </c>
      <c r="F22" s="15">
        <v>57.04</v>
      </c>
      <c r="G22" s="15">
        <v>57.04</v>
      </c>
      <c r="H22" s="15">
        <v>57.04</v>
      </c>
      <c r="I22" s="15">
        <v>57.04</v>
      </c>
      <c r="J22" s="15">
        <v>57.04</v>
      </c>
      <c r="K22" s="15">
        <v>57.04</v>
      </c>
      <c r="L22" s="15">
        <v>57.04</v>
      </c>
      <c r="M22" s="15">
        <v>57.04</v>
      </c>
      <c r="N22" s="15">
        <v>57.04</v>
      </c>
      <c r="O22" s="15">
        <v>57.04</v>
      </c>
      <c r="P22" s="15">
        <v>57.04</v>
      </c>
    </row>
    <row r="23" spans="1:16" ht="12.75">
      <c r="A23" s="14" t="s">
        <v>44</v>
      </c>
      <c r="B23" s="16" t="s">
        <v>45</v>
      </c>
      <c r="C23" s="9">
        <f t="shared" si="0"/>
        <v>7822.680000000001</v>
      </c>
      <c r="E23" s="5">
        <v>651.89</v>
      </c>
      <c r="F23" s="5">
        <v>651.89</v>
      </c>
      <c r="G23" s="5">
        <v>651.89</v>
      </c>
      <c r="H23" s="5">
        <v>651.89</v>
      </c>
      <c r="I23" s="5">
        <v>651.89</v>
      </c>
      <c r="J23" s="5">
        <v>651.89</v>
      </c>
      <c r="K23" s="5">
        <v>651.89</v>
      </c>
      <c r="L23" s="5">
        <v>651.89</v>
      </c>
      <c r="M23" s="5">
        <v>651.89</v>
      </c>
      <c r="N23" s="5">
        <v>651.89</v>
      </c>
      <c r="O23" s="5">
        <v>651.89</v>
      </c>
      <c r="P23" s="5">
        <v>651.89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3911.28</v>
      </c>
      <c r="E26" s="15">
        <v>325.94</v>
      </c>
      <c r="F26" s="15">
        <v>325.94</v>
      </c>
      <c r="G26" s="15">
        <v>325.94</v>
      </c>
      <c r="H26" s="15">
        <v>325.94</v>
      </c>
      <c r="I26" s="15">
        <v>325.94</v>
      </c>
      <c r="J26" s="15">
        <v>325.94</v>
      </c>
      <c r="K26" s="15">
        <v>325.94</v>
      </c>
      <c r="L26" s="15">
        <v>325.94</v>
      </c>
      <c r="M26" s="15">
        <v>325.94</v>
      </c>
      <c r="N26" s="15">
        <v>325.94</v>
      </c>
      <c r="O26" s="15">
        <v>325.94</v>
      </c>
      <c r="P26" s="15">
        <v>325.94</v>
      </c>
    </row>
    <row r="27" spans="1:16" ht="12.75">
      <c r="A27" s="14"/>
      <c r="B27" s="6" t="s">
        <v>52</v>
      </c>
      <c r="C27" s="15">
        <f>C17+C18+C19+C20+C21+C22+C23+C24+C25+C26</f>
        <v>41264.52</v>
      </c>
      <c r="E27" s="15">
        <f aca="true" t="shared" si="1" ref="E27:P27">E17+E18+E19+E20+E21+E22+E23+E24+E25+E26</f>
        <v>3438.7099999999996</v>
      </c>
      <c r="F27" s="15">
        <f t="shared" si="1"/>
        <v>3438.7099999999996</v>
      </c>
      <c r="G27" s="15">
        <f t="shared" si="1"/>
        <v>3438.7099999999996</v>
      </c>
      <c r="H27" s="15">
        <f t="shared" si="1"/>
        <v>3438.7099999999996</v>
      </c>
      <c r="I27" s="15">
        <f t="shared" si="1"/>
        <v>3438.7099999999996</v>
      </c>
      <c r="J27" s="15">
        <f t="shared" si="1"/>
        <v>3438.7099999999996</v>
      </c>
      <c r="K27" s="15">
        <f t="shared" si="1"/>
        <v>3438.7099999999996</v>
      </c>
      <c r="L27" s="15">
        <f t="shared" si="1"/>
        <v>3438.7099999999996</v>
      </c>
      <c r="M27" s="15">
        <f t="shared" si="1"/>
        <v>3438.7099999999996</v>
      </c>
      <c r="N27" s="15">
        <f t="shared" si="1"/>
        <v>3438.7099999999996</v>
      </c>
      <c r="O27" s="15">
        <f t="shared" si="1"/>
        <v>3438.7099999999996</v>
      </c>
      <c r="P27" s="15">
        <f t="shared" si="1"/>
        <v>3438.7099999999996</v>
      </c>
    </row>
    <row r="28" spans="1:16" ht="12.75">
      <c r="A28" s="4" t="s">
        <v>53</v>
      </c>
      <c r="B28" s="5" t="s">
        <v>19</v>
      </c>
      <c r="C28" s="15">
        <f>C29+C30+C31+C32</f>
        <v>15009.46</v>
      </c>
      <c r="E28" s="15">
        <f aca="true" t="shared" si="2" ref="E28:P28">E29+E30+E31+E32</f>
        <v>0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15000</v>
      </c>
      <c r="L28" s="15">
        <f t="shared" si="2"/>
        <v>0</v>
      </c>
      <c r="M28" s="15">
        <f t="shared" si="2"/>
        <v>9.46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 t="s">
        <v>54</v>
      </c>
      <c r="C29" s="9">
        <f>E29+F29+G29+H29+I29+J29+K29+L29+M29+N29+O29+P29</f>
        <v>15000</v>
      </c>
      <c r="E29" s="4"/>
      <c r="F29" s="4"/>
      <c r="G29" s="4"/>
      <c r="H29" s="4"/>
      <c r="I29" s="4"/>
      <c r="J29" s="4"/>
      <c r="K29" s="4">
        <v>15000</v>
      </c>
      <c r="L29" s="4"/>
      <c r="M29" s="4"/>
      <c r="N29" s="4"/>
      <c r="O29" s="4"/>
      <c r="P29" s="4"/>
    </row>
    <row r="30" spans="1:16" ht="12.75">
      <c r="A30" s="4"/>
      <c r="B30" s="4" t="s">
        <v>55</v>
      </c>
      <c r="C30" s="9">
        <f>E30+F30+G30+H30+I30+J30+K30+L30+M30+N30+O30+P30</f>
        <v>9.46</v>
      </c>
      <c r="E30" s="4"/>
      <c r="F30" s="4"/>
      <c r="G30" s="4"/>
      <c r="H30" s="4"/>
      <c r="I30" s="4"/>
      <c r="J30" s="4"/>
      <c r="K30" s="4"/>
      <c r="L30" s="4"/>
      <c r="M30" s="4">
        <v>9.46</v>
      </c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56273.979999999996</v>
      </c>
      <c r="E33" s="17">
        <f aca="true" t="shared" si="3" ref="E33:P33">E27+E28</f>
        <v>3438.7099999999996</v>
      </c>
      <c r="F33" s="17">
        <f t="shared" si="3"/>
        <v>3438.7099999999996</v>
      </c>
      <c r="G33" s="17">
        <f t="shared" si="3"/>
        <v>3438.7099999999996</v>
      </c>
      <c r="H33" s="17">
        <f t="shared" si="3"/>
        <v>3438.7099999999996</v>
      </c>
      <c r="I33" s="17">
        <f t="shared" si="3"/>
        <v>3438.7099999999996</v>
      </c>
      <c r="J33" s="17">
        <f t="shared" si="3"/>
        <v>3438.7099999999996</v>
      </c>
      <c r="K33" s="17">
        <f t="shared" si="3"/>
        <v>18438.71</v>
      </c>
      <c r="L33" s="17">
        <f t="shared" si="3"/>
        <v>3438.7099999999996</v>
      </c>
      <c r="M33" s="17">
        <f t="shared" si="3"/>
        <v>3448.1699999999996</v>
      </c>
      <c r="N33" s="17">
        <f t="shared" si="3"/>
        <v>3438.7099999999996</v>
      </c>
      <c r="O33" s="17">
        <f t="shared" si="3"/>
        <v>3438.7099999999996</v>
      </c>
      <c r="P33" s="17">
        <f t="shared" si="3"/>
        <v>3438.7099999999996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34" sqref="B34"/>
    </sheetView>
  </sheetViews>
  <sheetFormatPr defaultColWidth="9.140625" defaultRowHeight="12.75"/>
  <cols>
    <col min="1" max="1" width="6.00390625" style="0" customWidth="1"/>
    <col min="2" max="2" width="57.57421875" style="0" customWidth="1"/>
    <col min="3" max="3" width="16.28125" style="0" customWidth="1"/>
    <col min="4" max="4" width="16.7109375" style="0" customWidth="1"/>
    <col min="5" max="5" width="9.57421875" style="0" hidden="1" customWidth="1"/>
    <col min="6" max="16" width="9.140625" style="0" hidden="1" customWidth="1"/>
  </cols>
  <sheetData>
    <row r="1" spans="1:16" ht="12.75">
      <c r="A1" s="1"/>
      <c r="B1" s="2" t="s">
        <v>78</v>
      </c>
      <c r="C1" s="1"/>
      <c r="D1" s="1"/>
      <c r="E1" s="1" t="s">
        <v>79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80</v>
      </c>
      <c r="C2" s="1"/>
      <c r="D2" s="1"/>
      <c r="E2" s="1" t="s">
        <v>5</v>
      </c>
      <c r="F2" s="1">
        <v>901.23</v>
      </c>
      <c r="G2" s="1">
        <v>228.62</v>
      </c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6</v>
      </c>
      <c r="C3" s="1">
        <v>84.66</v>
      </c>
      <c r="D3" s="1" t="s">
        <v>7</v>
      </c>
      <c r="E3" s="1" t="s">
        <v>8</v>
      </c>
      <c r="F3" s="1">
        <v>901.23</v>
      </c>
      <c r="G3" s="1">
        <v>449.57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81</v>
      </c>
      <c r="C4" s="3">
        <f>F14</f>
        <v>10814.759999999997</v>
      </c>
      <c r="D4" s="1" t="s">
        <v>7</v>
      </c>
      <c r="E4" s="1" t="s">
        <v>10</v>
      </c>
      <c r="F4" s="1">
        <v>901.23</v>
      </c>
      <c r="G4" s="1">
        <v>1356.38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11</v>
      </c>
      <c r="C5" s="3">
        <f>G14+H14</f>
        <v>9858.640000000001</v>
      </c>
      <c r="D5" s="1" t="s">
        <v>7</v>
      </c>
      <c r="E5" s="1" t="s">
        <v>12</v>
      </c>
      <c r="F5" s="1">
        <v>901.23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13</v>
      </c>
      <c r="C6" s="1">
        <f>C8+C9</f>
        <v>10814.760000000002</v>
      </c>
      <c r="D6" s="1" t="s">
        <v>7</v>
      </c>
      <c r="E6" s="1" t="s">
        <v>14</v>
      </c>
      <c r="F6" s="1">
        <v>901.23</v>
      </c>
      <c r="G6" s="1">
        <v>1356.38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15</v>
      </c>
      <c r="C7" s="1"/>
      <c r="D7" s="1"/>
      <c r="E7" s="1" t="s">
        <v>16</v>
      </c>
      <c r="F7" s="1">
        <v>901.23</v>
      </c>
      <c r="G7" s="1">
        <v>678.19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17</v>
      </c>
      <c r="C8" s="3">
        <f>C21</f>
        <v>10814.760000000002</v>
      </c>
      <c r="D8" s="1" t="s">
        <v>7</v>
      </c>
      <c r="E8" s="3" t="s">
        <v>18</v>
      </c>
      <c r="F8" s="3">
        <v>901.23</v>
      </c>
      <c r="G8" s="3">
        <v>674.7</v>
      </c>
      <c r="H8" s="3">
        <v>408.04</v>
      </c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2"/>
      <c r="C9" s="1"/>
      <c r="D9" s="1"/>
      <c r="E9" s="1" t="s">
        <v>20</v>
      </c>
      <c r="F9" s="1">
        <v>901.23</v>
      </c>
      <c r="G9" s="1">
        <v>1408.88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2"/>
      <c r="C10" s="1"/>
      <c r="D10" s="1"/>
      <c r="E10" s="1" t="s">
        <v>21</v>
      </c>
      <c r="F10" s="1">
        <v>901.23</v>
      </c>
      <c r="G10" s="1">
        <v>933.31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22</v>
      </c>
      <c r="F11" s="1">
        <v>901.23</v>
      </c>
      <c r="G11" s="1">
        <v>975.23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 t="s">
        <v>23</v>
      </c>
      <c r="C12" s="1">
        <v>871.46</v>
      </c>
      <c r="D12" s="1" t="s">
        <v>7</v>
      </c>
      <c r="E12" s="1" t="s">
        <v>24</v>
      </c>
      <c r="F12" s="1">
        <v>901.23</v>
      </c>
      <c r="G12" s="1">
        <v>256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25</v>
      </c>
      <c r="C13" s="3">
        <f>C3+C5-C6</f>
        <v>-871.460000000001</v>
      </c>
      <c r="D13" s="1" t="s">
        <v>7</v>
      </c>
      <c r="E13" s="1" t="s">
        <v>26</v>
      </c>
      <c r="F13" s="1">
        <v>901.23</v>
      </c>
      <c r="G13" s="1">
        <v>1133.34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2"/>
      <c r="C14" s="1"/>
      <c r="D14" s="1"/>
      <c r="E14" s="1"/>
      <c r="F14" s="3">
        <f>F2+F3+F4+F5+F6+F7+F8+F9+F10+F11+F12+F13</f>
        <v>10814.759999999997</v>
      </c>
      <c r="G14" s="3">
        <f>G2+G3+G4+G5+G6+G7+G8+G9+G10+G11+G12+G13</f>
        <v>9450.6</v>
      </c>
      <c r="H14" s="3">
        <f>H2+H3+H4+H5+H6+H7+H8+H9+H10+H11+H12+H13</f>
        <v>408.04</v>
      </c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2"/>
      <c r="C15" s="1"/>
      <c r="D15" s="1"/>
      <c r="E15" s="1" t="s">
        <v>28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</row>
    <row r="16" spans="1:16" ht="12.75">
      <c r="A16" s="25" t="s">
        <v>29</v>
      </c>
      <c r="B16" s="25" t="s">
        <v>30</v>
      </c>
      <c r="C16" s="25" t="s">
        <v>82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25" t="s">
        <v>32</v>
      </c>
      <c r="B17" s="25" t="s">
        <v>83</v>
      </c>
      <c r="C17" s="25">
        <f>E17+F17+G17+H17+I17+J17+K17+L17+M17+N17+O17+P17</f>
        <v>1861.9200000000003</v>
      </c>
      <c r="E17" s="25">
        <v>155.16</v>
      </c>
      <c r="F17" s="25">
        <v>155.16</v>
      </c>
      <c r="G17" s="25">
        <v>155.16</v>
      </c>
      <c r="H17" s="25">
        <v>155.16</v>
      </c>
      <c r="I17" s="25">
        <v>155.16</v>
      </c>
      <c r="J17" s="25">
        <v>155.16</v>
      </c>
      <c r="K17" s="25">
        <v>155.16</v>
      </c>
      <c r="L17" s="25">
        <v>155.16</v>
      </c>
      <c r="M17" s="25">
        <v>155.16</v>
      </c>
      <c r="N17" s="25">
        <v>155.16</v>
      </c>
      <c r="O17" s="25">
        <v>155.16</v>
      </c>
      <c r="P17" s="25">
        <v>155.16</v>
      </c>
    </row>
    <row r="18" spans="1:16" ht="12.75">
      <c r="A18" s="25" t="s">
        <v>34</v>
      </c>
      <c r="B18" s="25" t="s">
        <v>84</v>
      </c>
      <c r="C18" s="25">
        <f>E18+F18+G18+H18+I18+J18+K18+L18+M18+N18+O18+P18</f>
        <v>682.7999999999998</v>
      </c>
      <c r="E18" s="25">
        <v>56.9</v>
      </c>
      <c r="F18" s="25">
        <v>56.9</v>
      </c>
      <c r="G18" s="25">
        <v>56.9</v>
      </c>
      <c r="H18" s="25">
        <v>56.9</v>
      </c>
      <c r="I18" s="25">
        <v>56.9</v>
      </c>
      <c r="J18" s="25">
        <v>56.9</v>
      </c>
      <c r="K18" s="25">
        <v>56.9</v>
      </c>
      <c r="L18" s="25">
        <v>56.9</v>
      </c>
      <c r="M18" s="25">
        <v>56.9</v>
      </c>
      <c r="N18" s="25">
        <v>56.9</v>
      </c>
      <c r="O18" s="25">
        <v>56.9</v>
      </c>
      <c r="P18" s="25">
        <v>56.9</v>
      </c>
    </row>
    <row r="19" spans="1:16" ht="12.75">
      <c r="A19" s="25" t="s">
        <v>36</v>
      </c>
      <c r="B19" s="25" t="s">
        <v>85</v>
      </c>
      <c r="C19" s="25">
        <f>E19+F19+G19+H19+I19+J19+K19+L19+M19+N19+O19+P19</f>
        <v>3987.600000000001</v>
      </c>
      <c r="E19" s="25">
        <v>332.3</v>
      </c>
      <c r="F19" s="25">
        <v>332.3</v>
      </c>
      <c r="G19" s="25">
        <v>332.3</v>
      </c>
      <c r="H19" s="25">
        <v>332.3</v>
      </c>
      <c r="I19" s="25">
        <v>332.3</v>
      </c>
      <c r="J19" s="25">
        <v>332.3</v>
      </c>
      <c r="K19" s="25">
        <v>332.3</v>
      </c>
      <c r="L19" s="25">
        <v>332.3</v>
      </c>
      <c r="M19" s="25">
        <v>332.3</v>
      </c>
      <c r="N19" s="25">
        <v>332.3</v>
      </c>
      <c r="O19" s="25">
        <v>332.3</v>
      </c>
      <c r="P19" s="25">
        <v>332.3</v>
      </c>
    </row>
    <row r="20" spans="1:16" ht="12.75">
      <c r="A20" s="25" t="s">
        <v>38</v>
      </c>
      <c r="B20" s="26" t="s">
        <v>86</v>
      </c>
      <c r="C20" s="25">
        <f>E20+F20+G20+H20+I20+J20+K20+L20+M20+N20+O20+P20</f>
        <v>4282.44</v>
      </c>
      <c r="E20" s="25">
        <v>356.87</v>
      </c>
      <c r="F20" s="25">
        <v>356.87</v>
      </c>
      <c r="G20" s="25">
        <v>356.87</v>
      </c>
      <c r="H20" s="25">
        <v>356.87</v>
      </c>
      <c r="I20" s="25">
        <v>356.87</v>
      </c>
      <c r="J20" s="25">
        <v>356.87</v>
      </c>
      <c r="K20" s="25">
        <v>356.87</v>
      </c>
      <c r="L20" s="25">
        <v>356.87</v>
      </c>
      <c r="M20" s="25">
        <v>356.87</v>
      </c>
      <c r="N20" s="25">
        <v>356.87</v>
      </c>
      <c r="O20" s="25">
        <v>356.87</v>
      </c>
      <c r="P20" s="25">
        <v>356.87</v>
      </c>
    </row>
    <row r="21" spans="1:16" ht="12.75">
      <c r="A21" s="25"/>
      <c r="B21" s="25" t="s">
        <v>87</v>
      </c>
      <c r="C21" s="25">
        <f>SUM(C17:C20)</f>
        <v>10814.760000000002</v>
      </c>
      <c r="E21" s="25">
        <f aca="true" t="shared" si="0" ref="E21:P21">SUM(E17:E20)</f>
        <v>901.23</v>
      </c>
      <c r="F21" s="25">
        <f t="shared" si="0"/>
        <v>901.23</v>
      </c>
      <c r="G21" s="25">
        <f t="shared" si="0"/>
        <v>901.23</v>
      </c>
      <c r="H21" s="25">
        <f t="shared" si="0"/>
        <v>901.23</v>
      </c>
      <c r="I21" s="25">
        <f t="shared" si="0"/>
        <v>901.23</v>
      </c>
      <c r="J21" s="25">
        <f t="shared" si="0"/>
        <v>901.23</v>
      </c>
      <c r="K21" s="25">
        <f t="shared" si="0"/>
        <v>901.23</v>
      </c>
      <c r="L21" s="25">
        <f t="shared" si="0"/>
        <v>901.23</v>
      </c>
      <c r="M21" s="25">
        <f t="shared" si="0"/>
        <v>901.23</v>
      </c>
      <c r="N21" s="25">
        <f t="shared" si="0"/>
        <v>901.23</v>
      </c>
      <c r="O21" s="25">
        <f t="shared" si="0"/>
        <v>901.23</v>
      </c>
      <c r="P21" s="25">
        <f t="shared" si="0"/>
        <v>901.23</v>
      </c>
    </row>
    <row r="23" spans="2:3" ht="12.75">
      <c r="B23" s="18" t="s">
        <v>57</v>
      </c>
      <c r="C23" s="1"/>
    </row>
    <row r="24" spans="2:3" ht="12.75">
      <c r="B24" s="18"/>
      <c r="C24" s="1"/>
    </row>
    <row r="25" spans="2:3" ht="12.75">
      <c r="B25" s="18" t="s">
        <v>58</v>
      </c>
      <c r="C25" s="1"/>
    </row>
    <row r="26" spans="2:3" ht="12.75">
      <c r="B26" s="18"/>
      <c r="C26" s="1"/>
    </row>
    <row r="27" spans="2:3" ht="12.75">
      <c r="B27" s="18" t="s">
        <v>59</v>
      </c>
      <c r="C27" s="1"/>
    </row>
    <row r="28" spans="2:3" ht="12.75">
      <c r="B28" s="18"/>
      <c r="C28" s="1"/>
    </row>
    <row r="29" spans="2:3" ht="12.75">
      <c r="B29" s="18" t="s">
        <v>60</v>
      </c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507</v>
      </c>
      <c r="F1" s="1" t="s">
        <v>2</v>
      </c>
      <c r="G1" s="1" t="s">
        <v>3</v>
      </c>
    </row>
    <row r="2" spans="2:8" ht="12.75">
      <c r="B2" s="2" t="s">
        <v>508</v>
      </c>
      <c r="D2" s="1"/>
      <c r="E2" s="1" t="s">
        <v>5</v>
      </c>
      <c r="F2" s="1">
        <v>52895</v>
      </c>
      <c r="G2" s="1">
        <v>46172.17</v>
      </c>
      <c r="H2" s="1">
        <v>2272.72</v>
      </c>
    </row>
    <row r="3" spans="2:8" ht="12.75">
      <c r="B3" s="2" t="s">
        <v>6</v>
      </c>
      <c r="C3" s="1">
        <v>65840.79</v>
      </c>
      <c r="D3" s="1" t="s">
        <v>7</v>
      </c>
      <c r="E3" s="1" t="s">
        <v>8</v>
      </c>
      <c r="F3" s="1">
        <v>52895</v>
      </c>
      <c r="G3" s="1">
        <v>51030.84</v>
      </c>
      <c r="H3" s="1">
        <v>2.71</v>
      </c>
    </row>
    <row r="4" spans="2:7" ht="12.75">
      <c r="B4" s="2" t="s">
        <v>9</v>
      </c>
      <c r="C4" s="3">
        <f>F14</f>
        <v>634740</v>
      </c>
      <c r="D4" s="1" t="s">
        <v>7</v>
      </c>
      <c r="E4" s="1" t="s">
        <v>10</v>
      </c>
      <c r="F4" s="1">
        <v>52895</v>
      </c>
      <c r="G4" s="1">
        <v>54864.2</v>
      </c>
    </row>
    <row r="5" spans="2:7" ht="12.75">
      <c r="B5" s="2" t="s">
        <v>11</v>
      </c>
      <c r="C5" s="3">
        <f>G14+H14</f>
        <v>624681.68</v>
      </c>
      <c r="D5" s="1" t="s">
        <v>7</v>
      </c>
      <c r="E5" s="1" t="s">
        <v>12</v>
      </c>
      <c r="F5" s="1">
        <v>52895</v>
      </c>
      <c r="G5" s="1">
        <v>46565.75</v>
      </c>
    </row>
    <row r="6" spans="2:8" ht="12.75">
      <c r="B6" s="2" t="s">
        <v>63</v>
      </c>
      <c r="C6" s="1">
        <f>C8+C9</f>
        <v>774236.82</v>
      </c>
      <c r="D6" s="1" t="s">
        <v>7</v>
      </c>
      <c r="E6" s="1" t="s">
        <v>14</v>
      </c>
      <c r="F6" s="1">
        <v>52895</v>
      </c>
      <c r="G6" s="1">
        <v>51186</v>
      </c>
      <c r="H6" s="1">
        <v>0.03</v>
      </c>
    </row>
    <row r="7" spans="2:7" ht="12.75">
      <c r="B7" s="2" t="s">
        <v>15</v>
      </c>
      <c r="D7" s="1"/>
      <c r="E7" s="1" t="s">
        <v>16</v>
      </c>
      <c r="F7" s="1">
        <v>52895</v>
      </c>
      <c r="G7" s="1">
        <v>52225.09</v>
      </c>
    </row>
    <row r="8" spans="2:16" ht="12.75">
      <c r="B8" s="2" t="s">
        <v>17</v>
      </c>
      <c r="C8" s="3">
        <f>C31</f>
        <v>569603.32</v>
      </c>
      <c r="D8" s="1" t="s">
        <v>7</v>
      </c>
      <c r="E8" s="3" t="s">
        <v>18</v>
      </c>
      <c r="F8" s="3">
        <v>52895</v>
      </c>
      <c r="G8" s="3">
        <v>64804.58</v>
      </c>
      <c r="H8" s="3">
        <v>8.9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C32</f>
        <v>204633.5</v>
      </c>
      <c r="D9" s="1" t="s">
        <v>7</v>
      </c>
      <c r="E9" s="1" t="s">
        <v>20</v>
      </c>
      <c r="F9" s="1">
        <v>52895</v>
      </c>
      <c r="G9" s="1">
        <v>46391.28</v>
      </c>
      <c r="H9" s="1">
        <v>0.03</v>
      </c>
    </row>
    <row r="10" spans="2:7" ht="12.75">
      <c r="B10" s="2"/>
      <c r="D10" s="1"/>
      <c r="E10" s="1" t="s">
        <v>21</v>
      </c>
      <c r="F10" s="1">
        <v>52895</v>
      </c>
      <c r="G10" s="1">
        <v>57007.76</v>
      </c>
    </row>
    <row r="11" spans="2:8" ht="12.75">
      <c r="B11" s="2"/>
      <c r="D11" s="1"/>
      <c r="E11" s="1" t="s">
        <v>22</v>
      </c>
      <c r="F11" s="1">
        <v>52895</v>
      </c>
      <c r="G11" s="1">
        <v>40861.96</v>
      </c>
      <c r="H11" s="1">
        <v>1217.1</v>
      </c>
    </row>
    <row r="12" spans="2:7" ht="12.75">
      <c r="B12" s="2" t="s">
        <v>23</v>
      </c>
      <c r="C12" s="1">
        <v>93253.47</v>
      </c>
      <c r="D12" s="1" t="s">
        <v>7</v>
      </c>
      <c r="E12" s="1" t="s">
        <v>24</v>
      </c>
      <c r="F12" s="1">
        <v>52895</v>
      </c>
      <c r="G12" s="1">
        <v>57432.86</v>
      </c>
    </row>
    <row r="13" spans="2:8" ht="12.75">
      <c r="B13" s="2" t="s">
        <v>25</v>
      </c>
      <c r="C13" s="1">
        <f>C3+C5-C6</f>
        <v>-83714.34999999986</v>
      </c>
      <c r="D13" s="1" t="s">
        <v>7</v>
      </c>
      <c r="E13" s="1" t="s">
        <v>26</v>
      </c>
      <c r="F13" s="1">
        <v>52895</v>
      </c>
      <c r="G13" s="1">
        <v>51894.6</v>
      </c>
      <c r="H13" s="1">
        <v>743.1</v>
      </c>
    </row>
    <row r="14" spans="2:8" ht="12.75">
      <c r="B14" s="2"/>
      <c r="D14" s="1"/>
      <c r="F14" s="3">
        <f>F2+F3+F4+F5+F6+F7+F8+F9+F10+F11+F12+F13</f>
        <v>634740</v>
      </c>
      <c r="G14" s="3">
        <f>G2+G3+G4+G5+G6+G7+G8+G9+G10+G11+G12+G13</f>
        <v>620437.0900000001</v>
      </c>
      <c r="H14" s="3">
        <f>H2+H3+H4+H5+H6+H7+H8+H9+H10+H11+H12+H13</f>
        <v>4244.59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95845.79999999999</v>
      </c>
      <c r="E17" s="9">
        <v>7987.15</v>
      </c>
      <c r="F17" s="9">
        <v>7987.15</v>
      </c>
      <c r="G17" s="9">
        <v>7987.15</v>
      </c>
      <c r="H17" s="9">
        <v>7987.15</v>
      </c>
      <c r="I17" s="9">
        <v>7987.15</v>
      </c>
      <c r="J17" s="9">
        <v>7987.15</v>
      </c>
      <c r="K17" s="9">
        <v>7987.15</v>
      </c>
      <c r="L17" s="9">
        <v>7987.15</v>
      </c>
      <c r="M17" s="9">
        <v>7987.15</v>
      </c>
      <c r="N17" s="9">
        <v>7987.15</v>
      </c>
      <c r="O17" s="9">
        <v>7987.15</v>
      </c>
      <c r="P17" s="9">
        <v>7987.15</v>
      </c>
    </row>
    <row r="18" spans="1:16" ht="12.75">
      <c r="A18" s="20">
        <v>2</v>
      </c>
      <c r="B18" s="8" t="s">
        <v>35</v>
      </c>
      <c r="C18" s="9">
        <f aca="true" t="shared" si="0" ref="C18:C30">E18+F18+G18+H18+I18+J18+K18+L18+M18+N18+O18+P18</f>
        <v>5712.720000000001</v>
      </c>
      <c r="E18" s="9">
        <v>476.06</v>
      </c>
      <c r="F18" s="9">
        <v>476.06</v>
      </c>
      <c r="G18" s="9">
        <v>476.06</v>
      </c>
      <c r="H18" s="9">
        <v>476.06</v>
      </c>
      <c r="I18" s="9">
        <v>476.06</v>
      </c>
      <c r="J18" s="9">
        <v>476.06</v>
      </c>
      <c r="K18" s="9">
        <v>476.06</v>
      </c>
      <c r="L18" s="9">
        <v>476.06</v>
      </c>
      <c r="M18" s="9">
        <v>476.06</v>
      </c>
      <c r="N18" s="9">
        <v>476.06</v>
      </c>
      <c r="O18" s="9">
        <v>476.06</v>
      </c>
      <c r="P18" s="9">
        <v>476.06</v>
      </c>
    </row>
    <row r="19" spans="1:16" ht="12.75">
      <c r="A19" s="21">
        <v>3</v>
      </c>
      <c r="B19" s="12" t="s">
        <v>37</v>
      </c>
      <c r="C19" s="9">
        <f t="shared" si="0"/>
        <v>6347.399999999999</v>
      </c>
      <c r="E19" s="13">
        <v>528.95</v>
      </c>
      <c r="F19" s="13">
        <v>528.95</v>
      </c>
      <c r="G19" s="13">
        <v>528.95</v>
      </c>
      <c r="H19" s="13">
        <v>528.95</v>
      </c>
      <c r="I19" s="13">
        <v>528.95</v>
      </c>
      <c r="J19" s="13">
        <v>528.95</v>
      </c>
      <c r="K19" s="13">
        <v>528.95</v>
      </c>
      <c r="L19" s="13">
        <v>528.95</v>
      </c>
      <c r="M19" s="13">
        <v>528.95</v>
      </c>
      <c r="N19" s="13">
        <v>528.95</v>
      </c>
      <c r="O19" s="13">
        <v>528.95</v>
      </c>
      <c r="P19" s="13">
        <v>528.95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31737</v>
      </c>
      <c r="E21" s="5">
        <v>2644.75</v>
      </c>
      <c r="F21" s="5">
        <v>2644.75</v>
      </c>
      <c r="G21" s="5">
        <v>2644.75</v>
      </c>
      <c r="H21" s="5">
        <v>2644.75</v>
      </c>
      <c r="I21" s="5">
        <v>2644.75</v>
      </c>
      <c r="J21" s="5">
        <v>2644.75</v>
      </c>
      <c r="K21" s="5">
        <v>2644.75</v>
      </c>
      <c r="L21" s="5">
        <v>2644.75</v>
      </c>
      <c r="M21" s="5">
        <v>2644.75</v>
      </c>
      <c r="N21" s="5">
        <v>2644.75</v>
      </c>
      <c r="O21" s="5">
        <v>2644.75</v>
      </c>
      <c r="P21" s="5">
        <v>2644.75</v>
      </c>
    </row>
    <row r="22" spans="1:16" ht="22.5">
      <c r="A22" s="21">
        <v>6</v>
      </c>
      <c r="B22" s="12" t="s">
        <v>41</v>
      </c>
      <c r="C22" s="9">
        <f t="shared" si="0"/>
        <v>45701.280000000006</v>
      </c>
      <c r="E22" s="5">
        <v>3808.44</v>
      </c>
      <c r="F22" s="5">
        <v>3808.44</v>
      </c>
      <c r="G22" s="5">
        <v>3808.44</v>
      </c>
      <c r="H22" s="5">
        <v>3808.44</v>
      </c>
      <c r="I22" s="5">
        <v>3808.44</v>
      </c>
      <c r="J22" s="5">
        <v>3808.44</v>
      </c>
      <c r="K22" s="5">
        <v>3808.44</v>
      </c>
      <c r="L22" s="5">
        <v>3808.44</v>
      </c>
      <c r="M22" s="5">
        <v>3808.44</v>
      </c>
      <c r="N22" s="5">
        <v>3808.44</v>
      </c>
      <c r="O22" s="5">
        <v>3808.44</v>
      </c>
      <c r="P22" s="5">
        <v>3808.44</v>
      </c>
    </row>
    <row r="23" spans="1:16" ht="12.75">
      <c r="A23" s="21">
        <v>7</v>
      </c>
      <c r="B23" s="16" t="s">
        <v>126</v>
      </c>
      <c r="C23" s="9">
        <f t="shared" si="0"/>
        <v>72995.16</v>
      </c>
      <c r="E23" s="5">
        <v>6082.93</v>
      </c>
      <c r="F23" s="5">
        <v>6082.93</v>
      </c>
      <c r="G23" s="5">
        <v>6082.93</v>
      </c>
      <c r="H23" s="5">
        <v>6082.93</v>
      </c>
      <c r="I23" s="5">
        <v>6082.93</v>
      </c>
      <c r="J23" s="5">
        <v>6082.93</v>
      </c>
      <c r="K23" s="5">
        <v>6082.93</v>
      </c>
      <c r="L23" s="5">
        <v>6082.93</v>
      </c>
      <c r="M23" s="5">
        <v>6082.93</v>
      </c>
      <c r="N23" s="5">
        <v>6082.93</v>
      </c>
      <c r="O23" s="5">
        <v>6082.93</v>
      </c>
      <c r="P23" s="5">
        <v>6082.93</v>
      </c>
    </row>
    <row r="24" spans="1:16" ht="12.75">
      <c r="A24" s="19">
        <v>8</v>
      </c>
      <c r="B24" s="12" t="s">
        <v>65</v>
      </c>
      <c r="C24" s="9">
        <f t="shared" si="0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20">
        <v>9</v>
      </c>
      <c r="B25" s="12" t="s">
        <v>66</v>
      </c>
      <c r="C25" s="9">
        <f t="shared" si="0"/>
        <v>123774.36</v>
      </c>
      <c r="E25" s="15">
        <v>10314.53</v>
      </c>
      <c r="F25" s="15">
        <v>10314.53</v>
      </c>
      <c r="G25" s="15">
        <v>10314.53</v>
      </c>
      <c r="H25" s="15">
        <v>10314.53</v>
      </c>
      <c r="I25" s="15">
        <v>10314.53</v>
      </c>
      <c r="J25" s="15">
        <v>10314.53</v>
      </c>
      <c r="K25" s="15">
        <v>10314.53</v>
      </c>
      <c r="L25" s="15">
        <v>10314.53</v>
      </c>
      <c r="M25" s="15">
        <v>10314.53</v>
      </c>
      <c r="N25" s="15">
        <v>10314.53</v>
      </c>
      <c r="O25" s="15">
        <v>10314.53</v>
      </c>
      <c r="P25" s="15">
        <v>10314.53</v>
      </c>
    </row>
    <row r="26" spans="1:16" ht="12.75">
      <c r="A26" s="21">
        <v>10</v>
      </c>
      <c r="B26" s="16" t="s">
        <v>45</v>
      </c>
      <c r="C26" s="9">
        <f t="shared" si="0"/>
        <v>76168.8</v>
      </c>
      <c r="E26" s="5">
        <v>6347.4</v>
      </c>
      <c r="F26" s="5">
        <v>6347.4</v>
      </c>
      <c r="G26" s="5">
        <v>6347.4</v>
      </c>
      <c r="H26" s="5">
        <v>6347.4</v>
      </c>
      <c r="I26" s="5">
        <v>6347.4</v>
      </c>
      <c r="J26" s="5">
        <v>6347.4</v>
      </c>
      <c r="K26" s="5">
        <v>6347.4</v>
      </c>
      <c r="L26" s="5">
        <v>6347.4</v>
      </c>
      <c r="M26" s="5">
        <v>6347.4</v>
      </c>
      <c r="N26" s="5">
        <v>6347.4</v>
      </c>
      <c r="O26" s="5">
        <v>6347.4</v>
      </c>
      <c r="P26" s="5">
        <v>6347.4</v>
      </c>
    </row>
    <row r="27" spans="1:16" ht="12.75">
      <c r="A27" s="19">
        <v>11</v>
      </c>
      <c r="B27" s="12" t="s">
        <v>47</v>
      </c>
      <c r="C27" s="9">
        <f t="shared" si="0"/>
        <v>3415</v>
      </c>
      <c r="E27" s="5">
        <v>0</v>
      </c>
      <c r="F27" s="5">
        <v>0</v>
      </c>
      <c r="G27" s="5">
        <v>0</v>
      </c>
      <c r="H27" s="5">
        <v>3415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2.5">
      <c r="A28" s="20">
        <v>12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21">
        <v>13</v>
      </c>
      <c r="B29" s="6" t="s">
        <v>51</v>
      </c>
      <c r="C29" s="9">
        <f t="shared" si="0"/>
        <v>19042.2</v>
      </c>
      <c r="E29" s="15">
        <v>1586.85</v>
      </c>
      <c r="F29" s="15">
        <v>1586.85</v>
      </c>
      <c r="G29" s="15">
        <v>1586.85</v>
      </c>
      <c r="H29" s="15">
        <v>1586.85</v>
      </c>
      <c r="I29" s="15">
        <v>1586.85</v>
      </c>
      <c r="J29" s="15">
        <v>1586.85</v>
      </c>
      <c r="K29" s="15">
        <v>1586.85</v>
      </c>
      <c r="L29" s="15">
        <v>1586.85</v>
      </c>
      <c r="M29" s="15">
        <v>1586.85</v>
      </c>
      <c r="N29" s="15">
        <v>1586.85</v>
      </c>
      <c r="O29" s="15">
        <v>1586.85</v>
      </c>
      <c r="P29" s="15">
        <v>1586.85</v>
      </c>
    </row>
    <row r="30" spans="1:16" ht="12.75">
      <c r="A30" s="21">
        <v>14</v>
      </c>
      <c r="B30" s="6" t="s">
        <v>273</v>
      </c>
      <c r="C30" s="9">
        <f t="shared" si="0"/>
        <v>88863.60000000002</v>
      </c>
      <c r="E30" s="15">
        <v>7405.3</v>
      </c>
      <c r="F30" s="15">
        <v>7405.3</v>
      </c>
      <c r="G30" s="15">
        <v>7405.3</v>
      </c>
      <c r="H30" s="15">
        <v>7405.3</v>
      </c>
      <c r="I30" s="15">
        <v>7405.3</v>
      </c>
      <c r="J30" s="15">
        <v>7405.3</v>
      </c>
      <c r="K30" s="15">
        <v>7405.3</v>
      </c>
      <c r="L30" s="15">
        <v>7405.3</v>
      </c>
      <c r="M30" s="15">
        <v>7405.3</v>
      </c>
      <c r="N30" s="15">
        <v>7405.3</v>
      </c>
      <c r="O30" s="15">
        <v>7405.3</v>
      </c>
      <c r="P30" s="15">
        <v>7405.3</v>
      </c>
    </row>
    <row r="31" spans="1:16" ht="12.75">
      <c r="A31" s="19"/>
      <c r="B31" s="6" t="s">
        <v>52</v>
      </c>
      <c r="C31" s="15">
        <f>SUM(C17:C30)</f>
        <v>569603.32</v>
      </c>
      <c r="E31" s="15">
        <f>SUM(E17:E30)</f>
        <v>47182.36</v>
      </c>
      <c r="F31" s="15">
        <f aca="true" t="shared" si="1" ref="F31:P31">SUM(F17:F30)</f>
        <v>47182.36</v>
      </c>
      <c r="G31" s="15">
        <f t="shared" si="1"/>
        <v>47182.36</v>
      </c>
      <c r="H31" s="15">
        <f t="shared" si="1"/>
        <v>50597.36</v>
      </c>
      <c r="I31" s="15">
        <f t="shared" si="1"/>
        <v>47182.36</v>
      </c>
      <c r="J31" s="15">
        <f t="shared" si="1"/>
        <v>47182.36</v>
      </c>
      <c r="K31" s="15">
        <f t="shared" si="1"/>
        <v>47182.36</v>
      </c>
      <c r="L31" s="15">
        <f t="shared" si="1"/>
        <v>47182.36</v>
      </c>
      <c r="M31" s="15">
        <f t="shared" si="1"/>
        <v>47182.36</v>
      </c>
      <c r="N31" s="15">
        <f t="shared" si="1"/>
        <v>47182.36</v>
      </c>
      <c r="O31" s="15">
        <f t="shared" si="1"/>
        <v>47182.36</v>
      </c>
      <c r="P31" s="15">
        <f t="shared" si="1"/>
        <v>47182.36</v>
      </c>
    </row>
    <row r="32" spans="1:16" ht="12.75">
      <c r="A32" s="19">
        <v>13</v>
      </c>
      <c r="B32" s="5" t="s">
        <v>19</v>
      </c>
      <c r="C32" s="15">
        <f>C33+C34+C35+C36+C37+C38</f>
        <v>204633.5</v>
      </c>
      <c r="E32" s="15">
        <f>E33+E34+E35+E36</f>
        <v>0</v>
      </c>
      <c r="F32" s="15">
        <f aca="true" t="shared" si="2" ref="F32:P32">F33+F34+F35+F36</f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4230</v>
      </c>
      <c r="K32" s="15">
        <f t="shared" si="2"/>
        <v>656</v>
      </c>
      <c r="L32" s="15">
        <f t="shared" si="2"/>
        <v>0</v>
      </c>
      <c r="M32" s="15">
        <f t="shared" si="2"/>
        <v>0</v>
      </c>
      <c r="N32" s="15">
        <f>N33+N34+N35+N36+N37+N38</f>
        <v>199747.5</v>
      </c>
      <c r="O32" s="15">
        <f t="shared" si="2"/>
        <v>0</v>
      </c>
      <c r="P32" s="15">
        <f t="shared" si="2"/>
        <v>0</v>
      </c>
    </row>
    <row r="33" spans="1:16" ht="12.75">
      <c r="A33" s="4"/>
      <c r="B33" s="4" t="s">
        <v>400</v>
      </c>
      <c r="C33" s="9">
        <f aca="true" t="shared" si="3" ref="C33:C38">E33+F33+G33+H33+I33+J33+K33+L33+M33+N33+O33+P33</f>
        <v>330</v>
      </c>
      <c r="E33" s="4"/>
      <c r="F33" s="4"/>
      <c r="G33" s="4"/>
      <c r="H33" s="4"/>
      <c r="I33" s="4"/>
      <c r="J33" s="4">
        <v>330</v>
      </c>
      <c r="K33" s="4"/>
      <c r="L33" s="4"/>
      <c r="M33" s="4"/>
      <c r="N33" s="4"/>
      <c r="O33" s="4"/>
      <c r="P33" s="4"/>
    </row>
    <row r="34" spans="1:16" ht="12.75">
      <c r="A34" s="4"/>
      <c r="B34" s="24" t="s">
        <v>509</v>
      </c>
      <c r="C34" s="9">
        <f t="shared" si="3"/>
        <v>3900</v>
      </c>
      <c r="E34" s="4"/>
      <c r="F34" s="4"/>
      <c r="G34" s="4"/>
      <c r="H34" s="4"/>
      <c r="I34" s="4"/>
      <c r="J34" s="4">
        <v>3900</v>
      </c>
      <c r="K34" s="4"/>
      <c r="L34" s="4"/>
      <c r="M34" s="4"/>
      <c r="N34" s="4"/>
      <c r="O34" s="4"/>
      <c r="P34" s="4"/>
    </row>
    <row r="35" spans="1:16" ht="12.75">
      <c r="A35" s="4"/>
      <c r="B35" s="4" t="s">
        <v>510</v>
      </c>
      <c r="C35" s="9">
        <f t="shared" si="3"/>
        <v>550</v>
      </c>
      <c r="E35" s="4"/>
      <c r="F35" s="4"/>
      <c r="G35" s="4"/>
      <c r="H35" s="4"/>
      <c r="I35" s="4"/>
      <c r="J35" s="4"/>
      <c r="K35" s="4">
        <v>550</v>
      </c>
      <c r="L35" s="4"/>
      <c r="M35" s="4"/>
      <c r="N35" s="4"/>
      <c r="O35" s="4"/>
      <c r="P35" s="4"/>
    </row>
    <row r="36" spans="1:16" ht="12.75">
      <c r="A36" s="4"/>
      <c r="B36" s="4" t="s">
        <v>511</v>
      </c>
      <c r="C36" s="9">
        <f t="shared" si="3"/>
        <v>106</v>
      </c>
      <c r="E36" s="4"/>
      <c r="F36" s="4"/>
      <c r="G36" s="4"/>
      <c r="H36" s="4"/>
      <c r="I36" s="4"/>
      <c r="J36" s="4"/>
      <c r="K36" s="4">
        <v>106</v>
      </c>
      <c r="L36" s="4"/>
      <c r="M36" s="4"/>
      <c r="N36" s="4"/>
      <c r="O36" s="4"/>
      <c r="P36" s="4"/>
    </row>
    <row r="37" spans="1:16" ht="12.75">
      <c r="A37" s="4"/>
      <c r="B37" s="4" t="s">
        <v>512</v>
      </c>
      <c r="C37" s="9">
        <f t="shared" si="3"/>
        <v>675</v>
      </c>
      <c r="E37" s="4"/>
      <c r="F37" s="4"/>
      <c r="G37" s="4"/>
      <c r="H37" s="4"/>
      <c r="I37" s="4"/>
      <c r="J37" s="4"/>
      <c r="K37" s="4"/>
      <c r="L37" s="4"/>
      <c r="M37" s="4"/>
      <c r="N37" s="4">
        <v>675</v>
      </c>
      <c r="O37" s="4"/>
      <c r="P37" s="4"/>
    </row>
    <row r="38" spans="1:16" ht="12.75">
      <c r="A38" s="4"/>
      <c r="B38" s="4" t="s">
        <v>166</v>
      </c>
      <c r="C38" s="9">
        <f t="shared" si="3"/>
        <v>199072.5</v>
      </c>
      <c r="E38" s="4"/>
      <c r="F38" s="4"/>
      <c r="G38" s="4"/>
      <c r="H38" s="4"/>
      <c r="I38" s="4"/>
      <c r="J38" s="4"/>
      <c r="K38" s="4"/>
      <c r="L38" s="4"/>
      <c r="M38" s="4"/>
      <c r="N38" s="4">
        <v>199072.5</v>
      </c>
      <c r="O38" s="4"/>
      <c r="P38" s="4"/>
    </row>
    <row r="39" spans="1:16" ht="12.75">
      <c r="A39" s="4"/>
      <c r="B39" s="4" t="s">
        <v>56</v>
      </c>
      <c r="C39" s="17">
        <f>C31+C32</f>
        <v>774236.82</v>
      </c>
      <c r="E39" s="17">
        <f>E31+E32</f>
        <v>47182.36</v>
      </c>
      <c r="F39" s="17">
        <f aca="true" t="shared" si="4" ref="F39:P39">F31+F32</f>
        <v>47182.36</v>
      </c>
      <c r="G39" s="17">
        <f t="shared" si="4"/>
        <v>47182.36</v>
      </c>
      <c r="H39" s="17">
        <f t="shared" si="4"/>
        <v>50597.36</v>
      </c>
      <c r="I39" s="17">
        <f t="shared" si="4"/>
        <v>47182.36</v>
      </c>
      <c r="J39" s="17">
        <f t="shared" si="4"/>
        <v>51412.36</v>
      </c>
      <c r="K39" s="17">
        <f t="shared" si="4"/>
        <v>47838.36</v>
      </c>
      <c r="L39" s="17">
        <f t="shared" si="4"/>
        <v>47182.36</v>
      </c>
      <c r="M39" s="17">
        <f t="shared" si="4"/>
        <v>47182.36</v>
      </c>
      <c r="N39" s="17">
        <f t="shared" si="4"/>
        <v>246929.86</v>
      </c>
      <c r="O39" s="17">
        <f t="shared" si="4"/>
        <v>47182.36</v>
      </c>
      <c r="P39" s="17">
        <f t="shared" si="4"/>
        <v>47182.36</v>
      </c>
    </row>
    <row r="41" ht="12.75">
      <c r="B41" s="18" t="s">
        <v>57</v>
      </c>
    </row>
    <row r="42" ht="12.75">
      <c r="B42" s="18"/>
    </row>
    <row r="43" ht="12.75">
      <c r="B43" s="18" t="s">
        <v>58</v>
      </c>
    </row>
    <row r="44" ht="12.75">
      <c r="B44" s="18"/>
    </row>
    <row r="45" ht="12.75">
      <c r="B45" s="18" t="s">
        <v>59</v>
      </c>
    </row>
    <row r="46" ht="12.75">
      <c r="B46" s="18"/>
    </row>
    <row r="47" ht="12.75">
      <c r="B47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L12" sqref="L12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5" width="9.140625" style="1" hidden="1" customWidth="1"/>
    <col min="16" max="16" width="9.00390625" style="1" hidden="1" customWidth="1"/>
  </cols>
  <sheetData>
    <row r="1" spans="2:7" ht="12.75">
      <c r="B1" s="2" t="s">
        <v>0</v>
      </c>
      <c r="D1" s="1"/>
      <c r="E1" s="1" t="s">
        <v>513</v>
      </c>
      <c r="F1" s="1" t="s">
        <v>2</v>
      </c>
      <c r="G1" s="1" t="s">
        <v>3</v>
      </c>
    </row>
    <row r="2" spans="2:8" ht="12.75">
      <c r="B2" s="2" t="s">
        <v>514</v>
      </c>
      <c r="D2" s="1"/>
      <c r="E2" s="1" t="s">
        <v>5</v>
      </c>
      <c r="F2" s="1">
        <v>133561.68</v>
      </c>
      <c r="G2" s="1">
        <v>94240.6</v>
      </c>
      <c r="H2" s="1">
        <v>1886.13</v>
      </c>
    </row>
    <row r="3" spans="2:8" ht="12.75">
      <c r="B3" s="2" t="s">
        <v>6</v>
      </c>
      <c r="C3" s="1">
        <v>-725670.56</v>
      </c>
      <c r="D3" s="1" t="s">
        <v>7</v>
      </c>
      <c r="E3" s="1" t="s">
        <v>8</v>
      </c>
      <c r="F3" s="1">
        <v>133561.68</v>
      </c>
      <c r="G3" s="1">
        <v>115173.62</v>
      </c>
      <c r="H3" s="1">
        <v>3291.1</v>
      </c>
    </row>
    <row r="4" spans="2:8" ht="12.75">
      <c r="B4" s="2" t="s">
        <v>68</v>
      </c>
      <c r="C4" s="3">
        <f>F14</f>
        <v>1602756.64</v>
      </c>
      <c r="D4" s="1" t="s">
        <v>7</v>
      </c>
      <c r="E4" s="1" t="s">
        <v>10</v>
      </c>
      <c r="F4" s="1">
        <v>133561.68</v>
      </c>
      <c r="G4" s="1">
        <v>137471.94</v>
      </c>
      <c r="H4" s="1">
        <v>1691.49</v>
      </c>
    </row>
    <row r="5" spans="2:7" ht="12.75">
      <c r="B5" s="2" t="s">
        <v>11</v>
      </c>
      <c r="C5" s="3">
        <f>G14+H14</f>
        <v>1537985.8000000003</v>
      </c>
      <c r="D5" s="1" t="s">
        <v>7</v>
      </c>
      <c r="E5" s="1" t="s">
        <v>12</v>
      </c>
      <c r="F5" s="1">
        <v>133561.68</v>
      </c>
      <c r="G5" s="1">
        <v>113704.24</v>
      </c>
    </row>
    <row r="6" spans="2:7" ht="12.75">
      <c r="B6" s="2" t="s">
        <v>63</v>
      </c>
      <c r="C6" s="1">
        <f>C8+C9</f>
        <v>1515247.8399999999</v>
      </c>
      <c r="D6" s="1" t="s">
        <v>7</v>
      </c>
      <c r="E6" s="1" t="s">
        <v>14</v>
      </c>
      <c r="F6" s="1">
        <v>133563.74</v>
      </c>
      <c r="G6" s="1">
        <v>98261.62</v>
      </c>
    </row>
    <row r="7" spans="2:8" ht="12.75">
      <c r="B7" s="2" t="s">
        <v>15</v>
      </c>
      <c r="D7" s="1"/>
      <c r="E7" s="1" t="s">
        <v>16</v>
      </c>
      <c r="F7" s="1">
        <v>133563.74</v>
      </c>
      <c r="G7" s="1">
        <v>141294.26</v>
      </c>
      <c r="H7" s="1">
        <v>24732.72</v>
      </c>
    </row>
    <row r="8" spans="2:16" ht="12.75">
      <c r="B8" s="2" t="s">
        <v>17</v>
      </c>
      <c r="C8" s="3">
        <f>C32</f>
        <v>1464897.8399999999</v>
      </c>
      <c r="D8" s="1" t="s">
        <v>7</v>
      </c>
      <c r="E8" s="3" t="s">
        <v>18</v>
      </c>
      <c r="F8" s="3">
        <v>133563.74</v>
      </c>
      <c r="G8" s="3">
        <v>135183.78</v>
      </c>
      <c r="H8" s="3">
        <v>11642.52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C33</f>
        <v>50350</v>
      </c>
      <c r="D9" s="1" t="s">
        <v>7</v>
      </c>
      <c r="E9" s="1" t="s">
        <v>20</v>
      </c>
      <c r="F9" s="1">
        <v>133563.74</v>
      </c>
      <c r="G9" s="1">
        <v>126451.85</v>
      </c>
      <c r="H9" s="1">
        <v>1253.32</v>
      </c>
    </row>
    <row r="10" spans="2:8" ht="12.75">
      <c r="B10" s="2"/>
      <c r="D10" s="1"/>
      <c r="E10" s="1" t="s">
        <v>21</v>
      </c>
      <c r="F10" s="1">
        <v>133563.74</v>
      </c>
      <c r="G10" s="1">
        <v>124532.89</v>
      </c>
      <c r="H10" s="1">
        <v>625.63</v>
      </c>
    </row>
    <row r="11" spans="2:8" ht="12.75">
      <c r="B11" s="2"/>
      <c r="D11" s="1"/>
      <c r="E11" s="1" t="s">
        <v>22</v>
      </c>
      <c r="F11" s="1">
        <v>133563.74</v>
      </c>
      <c r="G11" s="1">
        <v>140268.53</v>
      </c>
      <c r="H11" s="1">
        <v>2802.26</v>
      </c>
    </row>
    <row r="12" spans="2:8" ht="12.75">
      <c r="B12" s="2" t="s">
        <v>23</v>
      </c>
      <c r="C12" s="1">
        <v>468240.71</v>
      </c>
      <c r="D12" s="1" t="s">
        <v>7</v>
      </c>
      <c r="E12" s="1" t="s">
        <v>24</v>
      </c>
      <c r="F12" s="1">
        <v>133563.74</v>
      </c>
      <c r="G12" s="1">
        <v>123431.52</v>
      </c>
      <c r="H12" s="1">
        <v>579.71</v>
      </c>
    </row>
    <row r="13" spans="2:8" ht="12.75">
      <c r="B13" s="2" t="s">
        <v>25</v>
      </c>
      <c r="C13" s="1">
        <f>C3+C5-C6</f>
        <v>-702932.5999999996</v>
      </c>
      <c r="D13" s="1" t="s">
        <v>7</v>
      </c>
      <c r="E13" s="1" t="s">
        <v>26</v>
      </c>
      <c r="F13" s="1">
        <v>133563.74</v>
      </c>
      <c r="G13" s="1">
        <v>133825.12</v>
      </c>
      <c r="H13" s="1">
        <v>5640.95</v>
      </c>
    </row>
    <row r="14" spans="2:8" ht="12.75">
      <c r="B14" s="2"/>
      <c r="D14" s="1"/>
      <c r="F14" s="3">
        <f>F2+F3+F4+F5+F6+F7+F8+F9+F10+F11+F12+F13</f>
        <v>1602756.64</v>
      </c>
      <c r="G14" s="3">
        <f>G2+G3+G4+G5+G6+G7+G8+G9+G10+G11+G12+G13</f>
        <v>1483839.9700000002</v>
      </c>
      <c r="H14" s="3">
        <f>H2+H3+H4+H5+H6+H7+H8+H9+H10+H11+H12+H13</f>
        <v>54145.83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330205.56</v>
      </c>
      <c r="E17" s="9">
        <v>27517.13</v>
      </c>
      <c r="F17" s="9">
        <v>27517.13</v>
      </c>
      <c r="G17" s="9">
        <v>27517.13</v>
      </c>
      <c r="H17" s="9">
        <v>27517.13</v>
      </c>
      <c r="I17" s="9">
        <v>27517.13</v>
      </c>
      <c r="J17" s="9">
        <v>27517.13</v>
      </c>
      <c r="K17" s="9">
        <v>27517.13</v>
      </c>
      <c r="L17" s="9">
        <v>27517.13</v>
      </c>
      <c r="M17" s="9">
        <v>27517.13</v>
      </c>
      <c r="N17" s="9">
        <v>27517.13</v>
      </c>
      <c r="O17" s="9">
        <v>27517.13</v>
      </c>
      <c r="P17" s="9">
        <v>27517.13</v>
      </c>
    </row>
    <row r="18" spans="1:16" ht="12.75">
      <c r="A18" s="20">
        <v>2</v>
      </c>
      <c r="B18" s="8" t="s">
        <v>35</v>
      </c>
      <c r="C18" s="9">
        <f aca="true" t="shared" si="0" ref="C18:C31">E18+F18+G18+H18+I18+J18+K18+L18+M18+N18+O18+P18</f>
        <v>7009.080000000001</v>
      </c>
      <c r="E18" s="9">
        <v>584.09</v>
      </c>
      <c r="F18" s="9">
        <v>584.09</v>
      </c>
      <c r="G18" s="9">
        <v>584.09</v>
      </c>
      <c r="H18" s="9">
        <v>584.09</v>
      </c>
      <c r="I18" s="9">
        <v>584.09</v>
      </c>
      <c r="J18" s="9">
        <v>584.09</v>
      </c>
      <c r="K18" s="9">
        <v>584.09</v>
      </c>
      <c r="L18" s="9">
        <v>584.09</v>
      </c>
      <c r="M18" s="9">
        <v>584.09</v>
      </c>
      <c r="N18" s="9">
        <v>584.09</v>
      </c>
      <c r="O18" s="9">
        <v>584.09</v>
      </c>
      <c r="P18" s="9">
        <v>584.09</v>
      </c>
    </row>
    <row r="19" spans="1:16" ht="12.75">
      <c r="A19" s="21">
        <v>3</v>
      </c>
      <c r="B19" s="12" t="s">
        <v>37</v>
      </c>
      <c r="C19" s="9">
        <f t="shared" si="0"/>
        <v>21806.04</v>
      </c>
      <c r="E19" s="13">
        <v>1817.17</v>
      </c>
      <c r="F19" s="13">
        <v>1817.17</v>
      </c>
      <c r="G19" s="13">
        <v>1817.17</v>
      </c>
      <c r="H19" s="13">
        <v>1817.17</v>
      </c>
      <c r="I19" s="13">
        <v>1817.17</v>
      </c>
      <c r="J19" s="13">
        <v>1817.17</v>
      </c>
      <c r="K19" s="13">
        <v>1817.17</v>
      </c>
      <c r="L19" s="13">
        <v>1817.17</v>
      </c>
      <c r="M19" s="13">
        <v>1817.17</v>
      </c>
      <c r="N19" s="13">
        <v>1817.17</v>
      </c>
      <c r="O19" s="13">
        <v>1817.17</v>
      </c>
      <c r="P19" s="13">
        <v>1817.17</v>
      </c>
    </row>
    <row r="20" spans="1:16" ht="12.75">
      <c r="A20" s="19">
        <v>4</v>
      </c>
      <c r="B20" s="22" t="s">
        <v>64</v>
      </c>
      <c r="C20" s="9">
        <f t="shared" si="0"/>
        <v>3115.2</v>
      </c>
      <c r="E20" s="5"/>
      <c r="F20" s="5"/>
      <c r="G20" s="5">
        <v>3115.2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20">
        <v>5</v>
      </c>
      <c r="B21" s="12" t="s">
        <v>238</v>
      </c>
      <c r="C21" s="9">
        <f t="shared" si="0"/>
        <v>95012.04</v>
      </c>
      <c r="E21" s="5">
        <v>7917.67</v>
      </c>
      <c r="F21" s="5">
        <v>7917.67</v>
      </c>
      <c r="G21" s="5">
        <v>7917.67</v>
      </c>
      <c r="H21" s="5">
        <v>7917.67</v>
      </c>
      <c r="I21" s="5">
        <v>7917.67</v>
      </c>
      <c r="J21" s="5">
        <v>7917.67</v>
      </c>
      <c r="K21" s="5">
        <v>7917.67</v>
      </c>
      <c r="L21" s="5">
        <v>7917.67</v>
      </c>
      <c r="M21" s="5">
        <v>7917.67</v>
      </c>
      <c r="N21" s="5">
        <v>7917.67</v>
      </c>
      <c r="O21" s="5">
        <v>7917.67</v>
      </c>
      <c r="P21" s="5">
        <v>7917.67</v>
      </c>
    </row>
    <row r="22" spans="1:16" ht="22.5">
      <c r="A22" s="20">
        <v>6</v>
      </c>
      <c r="B22" s="12" t="s">
        <v>39</v>
      </c>
      <c r="C22" s="9">
        <f t="shared" si="0"/>
        <v>147969.48000000004</v>
      </c>
      <c r="E22" s="5">
        <v>12330.79</v>
      </c>
      <c r="F22" s="5">
        <v>12330.79</v>
      </c>
      <c r="G22" s="5">
        <v>12330.79</v>
      </c>
      <c r="H22" s="5">
        <v>12330.79</v>
      </c>
      <c r="I22" s="5">
        <v>12330.79</v>
      </c>
      <c r="J22" s="5">
        <v>12330.79</v>
      </c>
      <c r="K22" s="5">
        <v>12330.79</v>
      </c>
      <c r="L22" s="5">
        <v>12330.79</v>
      </c>
      <c r="M22" s="5">
        <v>12330.79</v>
      </c>
      <c r="N22" s="5">
        <v>12330.79</v>
      </c>
      <c r="O22" s="5">
        <v>12330.79</v>
      </c>
      <c r="P22" s="5">
        <v>12330.79</v>
      </c>
    </row>
    <row r="23" spans="1:16" ht="22.5">
      <c r="A23" s="21">
        <v>7</v>
      </c>
      <c r="B23" s="12" t="s">
        <v>41</v>
      </c>
      <c r="C23" s="9">
        <f t="shared" si="0"/>
        <v>56072.64000000001</v>
      </c>
      <c r="E23" s="5">
        <v>4672.72</v>
      </c>
      <c r="F23" s="5">
        <v>4672.72</v>
      </c>
      <c r="G23" s="5">
        <v>4672.72</v>
      </c>
      <c r="H23" s="5">
        <v>4672.72</v>
      </c>
      <c r="I23" s="5">
        <v>4672.72</v>
      </c>
      <c r="J23" s="5">
        <v>4672.72</v>
      </c>
      <c r="K23" s="5">
        <v>4672.72</v>
      </c>
      <c r="L23" s="5">
        <v>4672.72</v>
      </c>
      <c r="M23" s="5">
        <v>4672.72</v>
      </c>
      <c r="N23" s="5">
        <v>4672.72</v>
      </c>
      <c r="O23" s="5">
        <v>4672.72</v>
      </c>
      <c r="P23" s="5">
        <v>4672.72</v>
      </c>
    </row>
    <row r="24" spans="1:16" ht="12.75">
      <c r="A24" s="21">
        <v>8</v>
      </c>
      <c r="B24" s="16" t="s">
        <v>239</v>
      </c>
      <c r="C24" s="9">
        <f t="shared" si="0"/>
        <v>302948.0399999999</v>
      </c>
      <c r="E24" s="5">
        <v>25245.67</v>
      </c>
      <c r="F24" s="5">
        <v>25245.67</v>
      </c>
      <c r="G24" s="5">
        <v>25245.67</v>
      </c>
      <c r="H24" s="5">
        <v>25245.67</v>
      </c>
      <c r="I24" s="5">
        <v>25245.67</v>
      </c>
      <c r="J24" s="5">
        <v>25245.67</v>
      </c>
      <c r="K24" s="5">
        <v>25245.67</v>
      </c>
      <c r="L24" s="5">
        <v>25245.67</v>
      </c>
      <c r="M24" s="5">
        <v>25245.67</v>
      </c>
      <c r="N24" s="5">
        <v>25245.67</v>
      </c>
      <c r="O24" s="5">
        <v>25245.67</v>
      </c>
      <c r="P24" s="5">
        <v>25245.67</v>
      </c>
    </row>
    <row r="25" spans="1:16" ht="12.75">
      <c r="A25" s="21">
        <v>9</v>
      </c>
      <c r="B25" s="16" t="s">
        <v>126</v>
      </c>
      <c r="C25" s="9">
        <f t="shared" si="0"/>
        <v>135508.92</v>
      </c>
      <c r="E25" s="5">
        <v>11292.41</v>
      </c>
      <c r="F25" s="5">
        <v>11292.41</v>
      </c>
      <c r="G25" s="5">
        <v>11292.41</v>
      </c>
      <c r="H25" s="5">
        <v>11292.41</v>
      </c>
      <c r="I25" s="5">
        <v>11292.41</v>
      </c>
      <c r="J25" s="5">
        <v>11292.41</v>
      </c>
      <c r="K25" s="5">
        <v>11292.41</v>
      </c>
      <c r="L25" s="5">
        <v>11292.41</v>
      </c>
      <c r="M25" s="5">
        <v>11292.41</v>
      </c>
      <c r="N25" s="5">
        <v>11292.41</v>
      </c>
      <c r="O25" s="5">
        <v>11292.41</v>
      </c>
      <c r="P25" s="5">
        <v>11292.41</v>
      </c>
    </row>
    <row r="26" spans="1:16" ht="12.75">
      <c r="A26" s="19">
        <v>10</v>
      </c>
      <c r="B26" s="12" t="s">
        <v>65</v>
      </c>
      <c r="C26" s="9">
        <f t="shared" si="0"/>
        <v>11681.759999999997</v>
      </c>
      <c r="E26" s="5">
        <v>973.48</v>
      </c>
      <c r="F26" s="5">
        <v>973.48</v>
      </c>
      <c r="G26" s="5">
        <v>973.48</v>
      </c>
      <c r="H26" s="5">
        <v>973.48</v>
      </c>
      <c r="I26" s="5">
        <v>973.48</v>
      </c>
      <c r="J26" s="5">
        <v>973.48</v>
      </c>
      <c r="K26" s="5">
        <v>973.48</v>
      </c>
      <c r="L26" s="5">
        <v>973.48</v>
      </c>
      <c r="M26" s="5">
        <v>973.48</v>
      </c>
      <c r="N26" s="5">
        <v>973.48</v>
      </c>
      <c r="O26" s="5">
        <v>973.48</v>
      </c>
      <c r="P26" s="5">
        <v>973.48</v>
      </c>
    </row>
    <row r="27" spans="1:16" ht="45">
      <c r="A27" s="20">
        <v>11</v>
      </c>
      <c r="B27" s="12" t="s">
        <v>66</v>
      </c>
      <c r="C27" s="9">
        <f t="shared" si="0"/>
        <v>180678.48000000007</v>
      </c>
      <c r="E27" s="15">
        <v>15056.54</v>
      </c>
      <c r="F27" s="15">
        <v>15056.54</v>
      </c>
      <c r="G27" s="15">
        <v>15056.54</v>
      </c>
      <c r="H27" s="15">
        <v>15056.54</v>
      </c>
      <c r="I27" s="15">
        <v>15056.54</v>
      </c>
      <c r="J27" s="15">
        <v>15056.54</v>
      </c>
      <c r="K27" s="15">
        <v>15056.54</v>
      </c>
      <c r="L27" s="15">
        <v>15056.54</v>
      </c>
      <c r="M27" s="15">
        <v>15056.54</v>
      </c>
      <c r="N27" s="15">
        <v>15056.54</v>
      </c>
      <c r="O27" s="15">
        <v>15056.54</v>
      </c>
      <c r="P27" s="15">
        <v>15056.54</v>
      </c>
    </row>
    <row r="28" spans="1:16" ht="12.75">
      <c r="A28" s="21">
        <v>12</v>
      </c>
      <c r="B28" s="16" t="s">
        <v>45</v>
      </c>
      <c r="C28" s="9">
        <f t="shared" si="0"/>
        <v>93454.43999999999</v>
      </c>
      <c r="E28" s="5">
        <v>7787.87</v>
      </c>
      <c r="F28" s="5">
        <v>7787.87</v>
      </c>
      <c r="G28" s="5">
        <v>7787.87</v>
      </c>
      <c r="H28" s="5">
        <v>7787.87</v>
      </c>
      <c r="I28" s="5">
        <v>7787.87</v>
      </c>
      <c r="J28" s="5">
        <v>7787.87</v>
      </c>
      <c r="K28" s="5">
        <v>7787.87</v>
      </c>
      <c r="L28" s="5">
        <v>7787.87</v>
      </c>
      <c r="M28" s="5">
        <v>7787.87</v>
      </c>
      <c r="N28" s="5">
        <v>7787.87</v>
      </c>
      <c r="O28" s="5">
        <v>7787.87</v>
      </c>
      <c r="P28" s="5">
        <v>7787.87</v>
      </c>
    </row>
    <row r="29" spans="1:16" ht="12.75">
      <c r="A29" s="19">
        <v>13</v>
      </c>
      <c r="B29" s="12" t="s">
        <v>47</v>
      </c>
      <c r="C29" s="9">
        <f t="shared" si="0"/>
        <v>15575.759999999997</v>
      </c>
      <c r="E29" s="5">
        <v>1297.98</v>
      </c>
      <c r="F29" s="5">
        <v>1297.98</v>
      </c>
      <c r="G29" s="5">
        <v>1297.98</v>
      </c>
      <c r="H29" s="5">
        <v>1297.98</v>
      </c>
      <c r="I29" s="5">
        <v>1297.98</v>
      </c>
      <c r="J29" s="5">
        <v>1297.98</v>
      </c>
      <c r="K29" s="5">
        <v>1297.98</v>
      </c>
      <c r="L29" s="5">
        <v>1297.98</v>
      </c>
      <c r="M29" s="5">
        <v>1297.98</v>
      </c>
      <c r="N29" s="5">
        <v>1297.98</v>
      </c>
      <c r="O29" s="5">
        <v>1297.98</v>
      </c>
      <c r="P29" s="5">
        <v>1297.98</v>
      </c>
    </row>
    <row r="30" spans="1:16" ht="22.5">
      <c r="A30" s="20">
        <v>14</v>
      </c>
      <c r="B30" s="12" t="s">
        <v>49</v>
      </c>
      <c r="C30" s="9">
        <f t="shared" si="0"/>
        <v>1557.4799999999998</v>
      </c>
      <c r="E30" s="5">
        <v>129.79</v>
      </c>
      <c r="F30" s="5">
        <v>129.79</v>
      </c>
      <c r="G30" s="5">
        <v>129.79</v>
      </c>
      <c r="H30" s="5">
        <v>129.79</v>
      </c>
      <c r="I30" s="5">
        <v>129.79</v>
      </c>
      <c r="J30" s="5">
        <v>129.79</v>
      </c>
      <c r="K30" s="5">
        <v>129.79</v>
      </c>
      <c r="L30" s="5">
        <v>129.79</v>
      </c>
      <c r="M30" s="5">
        <v>129.79</v>
      </c>
      <c r="N30" s="5">
        <v>129.79</v>
      </c>
      <c r="O30" s="5">
        <v>129.79</v>
      </c>
      <c r="P30" s="5">
        <v>129.79</v>
      </c>
    </row>
    <row r="31" spans="1:16" ht="33.75">
      <c r="A31" s="21">
        <v>15</v>
      </c>
      <c r="B31" s="6" t="s">
        <v>51</v>
      </c>
      <c r="C31" s="9">
        <f t="shared" si="0"/>
        <v>62302.92000000001</v>
      </c>
      <c r="E31" s="15">
        <v>5191.91</v>
      </c>
      <c r="F31" s="15">
        <v>5191.91</v>
      </c>
      <c r="G31" s="15">
        <v>5191.91</v>
      </c>
      <c r="H31" s="15">
        <v>5191.91</v>
      </c>
      <c r="I31" s="15">
        <v>5191.91</v>
      </c>
      <c r="J31" s="15">
        <v>5191.91</v>
      </c>
      <c r="K31" s="15">
        <v>5191.91</v>
      </c>
      <c r="L31" s="15">
        <v>5191.91</v>
      </c>
      <c r="M31" s="15">
        <v>5191.91</v>
      </c>
      <c r="N31" s="15">
        <v>5191.91</v>
      </c>
      <c r="O31" s="15">
        <v>5191.91</v>
      </c>
      <c r="P31" s="15">
        <v>5191.91</v>
      </c>
    </row>
    <row r="32" spans="1:16" ht="12.75">
      <c r="A32" s="19"/>
      <c r="B32" s="6" t="s">
        <v>52</v>
      </c>
      <c r="C32" s="15">
        <f>SUM(C17:C31)</f>
        <v>1464897.8399999999</v>
      </c>
      <c r="E32" s="15">
        <f>SUM(E17:E31)</f>
        <v>121815.21999999997</v>
      </c>
      <c r="F32" s="15">
        <f aca="true" t="shared" si="1" ref="F32:P32">F17+F18+F19+F22+F23+F27+F28+F29+F30+F31</f>
        <v>76385.98999999999</v>
      </c>
      <c r="G32" s="15">
        <f t="shared" si="1"/>
        <v>76385.98999999999</v>
      </c>
      <c r="H32" s="15">
        <f t="shared" si="1"/>
        <v>76385.98999999999</v>
      </c>
      <c r="I32" s="15">
        <f t="shared" si="1"/>
        <v>76385.98999999999</v>
      </c>
      <c r="J32" s="15">
        <f t="shared" si="1"/>
        <v>76385.98999999999</v>
      </c>
      <c r="K32" s="15">
        <f t="shared" si="1"/>
        <v>76385.98999999999</v>
      </c>
      <c r="L32" s="15">
        <f t="shared" si="1"/>
        <v>76385.98999999999</v>
      </c>
      <c r="M32" s="15">
        <f t="shared" si="1"/>
        <v>76385.98999999999</v>
      </c>
      <c r="N32" s="15">
        <f t="shared" si="1"/>
        <v>76385.98999999999</v>
      </c>
      <c r="O32" s="15">
        <f t="shared" si="1"/>
        <v>76385.98999999999</v>
      </c>
      <c r="P32" s="15">
        <f t="shared" si="1"/>
        <v>76385.98999999999</v>
      </c>
    </row>
    <row r="33" spans="1:16" ht="12.75">
      <c r="A33" s="19">
        <v>16</v>
      </c>
      <c r="B33" s="5" t="s">
        <v>19</v>
      </c>
      <c r="C33" s="15">
        <f>C34+C35+C36+C37+C38+C39</f>
        <v>50350</v>
      </c>
      <c r="E33" s="15">
        <f>E34+E35+E36+E37</f>
        <v>0</v>
      </c>
      <c r="F33" s="15">
        <f aca="true" t="shared" si="2" ref="F33:N33">F34+F35+F36+F37</f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  <c r="J33" s="15">
        <f t="shared" si="2"/>
        <v>0</v>
      </c>
      <c r="K33" s="15">
        <f t="shared" si="2"/>
        <v>11700</v>
      </c>
      <c r="L33" s="15">
        <f t="shared" si="2"/>
        <v>0</v>
      </c>
      <c r="M33" s="15">
        <f t="shared" si="2"/>
        <v>0</v>
      </c>
      <c r="N33" s="15">
        <f t="shared" si="2"/>
        <v>11650</v>
      </c>
      <c r="O33" s="15">
        <f>O34+O35+O36+O37+O38</f>
        <v>5000</v>
      </c>
      <c r="P33" s="15">
        <f>P34+P35+P36+P37+P38+P39</f>
        <v>22000</v>
      </c>
    </row>
    <row r="34" spans="1:16" ht="12.75">
      <c r="A34" s="4"/>
      <c r="B34" s="4" t="s">
        <v>515</v>
      </c>
      <c r="C34" s="9">
        <f aca="true" t="shared" si="3" ref="C34:C39">E34+F34+G34+H34+I34+J34+K34+L34+M34+N34+O34+P34</f>
        <v>11700</v>
      </c>
      <c r="E34" s="4"/>
      <c r="F34" s="4"/>
      <c r="G34" s="4"/>
      <c r="H34" s="4"/>
      <c r="I34" s="4"/>
      <c r="J34" s="4"/>
      <c r="K34" s="4">
        <v>11700</v>
      </c>
      <c r="L34" s="4"/>
      <c r="M34" s="4"/>
      <c r="N34" s="4"/>
      <c r="O34" s="4"/>
      <c r="P34" s="4"/>
    </row>
    <row r="35" spans="1:16" ht="12.75">
      <c r="A35" s="4"/>
      <c r="B35" s="24" t="s">
        <v>516</v>
      </c>
      <c r="C35" s="9">
        <f t="shared" si="3"/>
        <v>675</v>
      </c>
      <c r="E35" s="4"/>
      <c r="F35" s="4"/>
      <c r="G35" s="4"/>
      <c r="H35" s="4"/>
      <c r="I35" s="4"/>
      <c r="J35" s="4"/>
      <c r="K35" s="4"/>
      <c r="L35" s="4"/>
      <c r="M35" s="4"/>
      <c r="N35" s="4">
        <v>675</v>
      </c>
      <c r="O35" s="4"/>
      <c r="P35" s="4"/>
    </row>
    <row r="36" spans="1:16" ht="12.75">
      <c r="A36" s="4"/>
      <c r="B36" s="4" t="s">
        <v>517</v>
      </c>
      <c r="C36" s="9">
        <f t="shared" si="3"/>
        <v>4000</v>
      </c>
      <c r="E36" s="4"/>
      <c r="F36" s="4"/>
      <c r="G36" s="4"/>
      <c r="H36" s="4"/>
      <c r="I36" s="4"/>
      <c r="J36" s="4"/>
      <c r="K36" s="4"/>
      <c r="L36" s="4"/>
      <c r="M36" s="4"/>
      <c r="N36" s="4">
        <v>4000</v>
      </c>
      <c r="O36" s="4"/>
      <c r="P36" s="4"/>
    </row>
    <row r="37" spans="1:16" ht="12.75">
      <c r="A37" s="4"/>
      <c r="B37" s="4" t="s">
        <v>515</v>
      </c>
      <c r="C37" s="9">
        <f t="shared" si="3"/>
        <v>6975</v>
      </c>
      <c r="E37" s="4"/>
      <c r="F37" s="4"/>
      <c r="G37" s="4"/>
      <c r="H37" s="4"/>
      <c r="I37" s="4"/>
      <c r="J37" s="4"/>
      <c r="K37" s="4"/>
      <c r="L37" s="4"/>
      <c r="M37" s="4"/>
      <c r="N37" s="4">
        <v>6975</v>
      </c>
      <c r="O37" s="4"/>
      <c r="P37" s="4"/>
    </row>
    <row r="38" spans="1:16" ht="12.75">
      <c r="A38" s="4"/>
      <c r="B38" s="4" t="s">
        <v>518</v>
      </c>
      <c r="C38" s="9">
        <f t="shared" si="3"/>
        <v>5000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5000</v>
      </c>
      <c r="P38" s="4"/>
    </row>
    <row r="39" spans="1:16" ht="12.75">
      <c r="A39" s="4"/>
      <c r="B39" s="4" t="s">
        <v>519</v>
      </c>
      <c r="C39" s="9">
        <f t="shared" si="3"/>
        <v>22000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22000</v>
      </c>
    </row>
    <row r="40" spans="1:16" ht="12.75">
      <c r="A40" s="4"/>
      <c r="B40" s="4" t="s">
        <v>56</v>
      </c>
      <c r="C40" s="17">
        <f>C32+C33</f>
        <v>1515247.8399999999</v>
      </c>
      <c r="E40" s="17">
        <f>E32+E33</f>
        <v>121815.21999999997</v>
      </c>
      <c r="F40" s="17">
        <f aca="true" t="shared" si="4" ref="F40:P40">F32+F33</f>
        <v>76385.98999999999</v>
      </c>
      <c r="G40" s="17">
        <f t="shared" si="4"/>
        <v>76385.98999999999</v>
      </c>
      <c r="H40" s="17">
        <f t="shared" si="4"/>
        <v>76385.98999999999</v>
      </c>
      <c r="I40" s="17">
        <f t="shared" si="4"/>
        <v>76385.98999999999</v>
      </c>
      <c r="J40" s="17">
        <f t="shared" si="4"/>
        <v>76385.98999999999</v>
      </c>
      <c r="K40" s="17">
        <f t="shared" si="4"/>
        <v>88085.98999999999</v>
      </c>
      <c r="L40" s="17">
        <f t="shared" si="4"/>
        <v>76385.98999999999</v>
      </c>
      <c r="M40" s="17">
        <f t="shared" si="4"/>
        <v>76385.98999999999</v>
      </c>
      <c r="N40" s="17">
        <f t="shared" si="4"/>
        <v>88035.98999999999</v>
      </c>
      <c r="O40" s="17">
        <f t="shared" si="4"/>
        <v>81385.98999999999</v>
      </c>
      <c r="P40" s="17">
        <f t="shared" si="4"/>
        <v>98385.98999999999</v>
      </c>
    </row>
    <row r="42" ht="12.75">
      <c r="B42" s="18" t="s">
        <v>57</v>
      </c>
    </row>
    <row r="43" ht="12.75">
      <c r="B43" s="18"/>
    </row>
    <row r="44" ht="12.75">
      <c r="B44" s="18" t="s">
        <v>58</v>
      </c>
    </row>
    <row r="45" ht="12.75">
      <c r="B45" s="18"/>
    </row>
    <row r="46" ht="12.75">
      <c r="B46" s="18" t="s">
        <v>59</v>
      </c>
    </row>
    <row r="47" ht="12.75">
      <c r="B47" s="18"/>
    </row>
    <row r="48" ht="12.75">
      <c r="B48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B29" sqref="B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520</v>
      </c>
      <c r="F1" s="1" t="s">
        <v>2</v>
      </c>
      <c r="G1" s="1" t="s">
        <v>3</v>
      </c>
    </row>
    <row r="2" spans="2:7" ht="12.75">
      <c r="B2" s="2" t="s">
        <v>521</v>
      </c>
      <c r="D2" s="1"/>
      <c r="E2" s="1" t="s">
        <v>5</v>
      </c>
      <c r="F2" s="1">
        <v>94804.5</v>
      </c>
      <c r="G2" s="1">
        <v>74179.05</v>
      </c>
    </row>
    <row r="3" spans="2:7" ht="12.75">
      <c r="B3" s="2" t="s">
        <v>6</v>
      </c>
      <c r="C3" s="1">
        <v>-150666.59</v>
      </c>
      <c r="D3" s="1" t="s">
        <v>7</v>
      </c>
      <c r="E3" s="1" t="s">
        <v>8</v>
      </c>
      <c r="F3" s="1">
        <v>94804.5</v>
      </c>
      <c r="G3" s="1">
        <v>92371.32</v>
      </c>
    </row>
    <row r="4" spans="2:8" ht="12.75">
      <c r="B4" s="2" t="s">
        <v>421</v>
      </c>
      <c r="C4" s="3">
        <f>F14</f>
        <v>474022.5</v>
      </c>
      <c r="D4" s="1" t="s">
        <v>7</v>
      </c>
      <c r="E4" s="1" t="s">
        <v>10</v>
      </c>
      <c r="F4" s="1">
        <v>94804.5</v>
      </c>
      <c r="G4" s="1">
        <v>91708.87</v>
      </c>
      <c r="H4" s="1">
        <v>1883.79</v>
      </c>
    </row>
    <row r="5" spans="2:7" ht="12.75">
      <c r="B5" s="2" t="s">
        <v>522</v>
      </c>
      <c r="C5" s="3">
        <f>G14+H14</f>
        <v>504383.1099999999</v>
      </c>
      <c r="D5" s="1" t="s">
        <v>7</v>
      </c>
      <c r="E5" s="1" t="s">
        <v>12</v>
      </c>
      <c r="F5" s="1">
        <v>94804.5</v>
      </c>
      <c r="G5" s="1">
        <v>87884.18</v>
      </c>
    </row>
    <row r="6" spans="2:8" ht="12.75">
      <c r="B6" s="2" t="s">
        <v>308</v>
      </c>
      <c r="C6" s="1">
        <f>C8+C9</f>
        <v>434924.12999999995</v>
      </c>
      <c r="D6" s="1" t="s">
        <v>7</v>
      </c>
      <c r="E6" s="1" t="s">
        <v>14</v>
      </c>
      <c r="F6" s="1">
        <v>94804.5</v>
      </c>
      <c r="G6" s="1">
        <v>69357.99</v>
      </c>
      <c r="H6" s="1">
        <v>353.7</v>
      </c>
    </row>
    <row r="7" spans="2:8" ht="12.75">
      <c r="B7" s="2" t="s">
        <v>15</v>
      </c>
      <c r="D7" s="1"/>
      <c r="E7" s="1" t="s">
        <v>16</v>
      </c>
      <c r="G7" s="1">
        <v>48764.79</v>
      </c>
      <c r="H7" s="1">
        <v>678.54</v>
      </c>
    </row>
    <row r="8" spans="2:16" ht="12.75">
      <c r="B8" s="2" t="s">
        <v>17</v>
      </c>
      <c r="C8" s="3">
        <f>C32</f>
        <v>434924.12999999995</v>
      </c>
      <c r="D8" s="1" t="s">
        <v>7</v>
      </c>
      <c r="E8" s="3" t="s">
        <v>18</v>
      </c>
      <c r="F8" s="3"/>
      <c r="G8" s="3">
        <v>9742.54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G9" s="1">
        <v>10821.51</v>
      </c>
      <c r="H9" s="1">
        <v>16636.83</v>
      </c>
    </row>
    <row r="10" spans="2:5" ht="12.75">
      <c r="B10" s="2"/>
      <c r="D10" s="1" t="s">
        <v>7</v>
      </c>
      <c r="E10" s="1" t="s">
        <v>21</v>
      </c>
    </row>
    <row r="11" spans="2:5" ht="12.75">
      <c r="B11" s="2"/>
      <c r="D11" s="1" t="s">
        <v>7</v>
      </c>
      <c r="E11" s="1" t="s">
        <v>22</v>
      </c>
    </row>
    <row r="12" spans="2:5" ht="12.75">
      <c r="B12" s="2" t="s">
        <v>309</v>
      </c>
      <c r="C12" s="1">
        <v>202270.92</v>
      </c>
      <c r="D12" s="1" t="s">
        <v>7</v>
      </c>
      <c r="E12" s="1" t="s">
        <v>24</v>
      </c>
    </row>
    <row r="13" spans="2:5" ht="12.75">
      <c r="B13" s="2" t="s">
        <v>310</v>
      </c>
      <c r="C13" s="1">
        <f>C3+C5-C6</f>
        <v>-81207.61000000004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474022.5</v>
      </c>
      <c r="G14" s="3">
        <f>G2+G3+G4+G5+G6+G7+G8+G9+G10+G11+G12+G13</f>
        <v>484830.24999999994</v>
      </c>
      <c r="H14" s="3">
        <f>H2+H3+H4+H5+H6+H7+H8+H9+H10+H11+H12+H13</f>
        <v>19552.86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96720.75</v>
      </c>
      <c r="E17" s="9">
        <v>19344.15</v>
      </c>
      <c r="F17" s="9">
        <v>19344.15</v>
      </c>
      <c r="G17" s="9">
        <v>19344.15</v>
      </c>
      <c r="H17" s="9">
        <v>19344.15</v>
      </c>
      <c r="I17" s="9">
        <v>19344.15</v>
      </c>
      <c r="J17" s="9"/>
      <c r="K17" s="9"/>
      <c r="L17" s="9"/>
      <c r="M17" s="9"/>
      <c r="N17" s="9"/>
      <c r="O17" s="9"/>
      <c r="P17" s="9"/>
    </row>
    <row r="18" spans="1:16" ht="12.75">
      <c r="A18" s="20">
        <v>2</v>
      </c>
      <c r="B18" s="8" t="s">
        <v>35</v>
      </c>
      <c r="C18" s="9">
        <f aca="true" t="shared" si="0" ref="C18:C31">E18+F18+G18+H18+I18+J18+K18+L18+M18+N18+O18+P18</f>
        <v>2053.05</v>
      </c>
      <c r="E18" s="9">
        <v>410.61</v>
      </c>
      <c r="F18" s="9">
        <v>410.61</v>
      </c>
      <c r="G18" s="9">
        <v>410.61</v>
      </c>
      <c r="H18" s="9">
        <v>410.61</v>
      </c>
      <c r="I18" s="9">
        <v>410.61</v>
      </c>
      <c r="J18" s="9"/>
      <c r="K18" s="9"/>
      <c r="L18" s="9"/>
      <c r="M18" s="9"/>
      <c r="N18" s="9"/>
      <c r="O18" s="9"/>
      <c r="P18" s="9"/>
    </row>
    <row r="19" spans="1:16" ht="12.75">
      <c r="A19" s="21">
        <v>3</v>
      </c>
      <c r="B19" s="12" t="s">
        <v>37</v>
      </c>
      <c r="C19" s="9">
        <f t="shared" si="0"/>
        <v>6387.200000000001</v>
      </c>
      <c r="E19" s="13">
        <v>1277.44</v>
      </c>
      <c r="F19" s="13">
        <v>1277.44</v>
      </c>
      <c r="G19" s="13">
        <v>1277.44</v>
      </c>
      <c r="H19" s="13">
        <v>1277.44</v>
      </c>
      <c r="I19" s="13">
        <v>1277.44</v>
      </c>
      <c r="J19" s="13"/>
      <c r="K19" s="13"/>
      <c r="L19" s="13"/>
      <c r="M19" s="13"/>
      <c r="N19" s="13"/>
      <c r="O19" s="13"/>
      <c r="P19" s="13"/>
    </row>
    <row r="20" spans="1:16" ht="12.75">
      <c r="A20" s="19">
        <v>4</v>
      </c>
      <c r="B20" s="22" t="s">
        <v>64</v>
      </c>
      <c r="C20" s="9">
        <f t="shared" si="0"/>
        <v>2189.88</v>
      </c>
      <c r="E20" s="5"/>
      <c r="F20" s="5"/>
      <c r="G20" s="5">
        <v>2189.88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20">
        <v>5</v>
      </c>
      <c r="B21" s="12" t="s">
        <v>238</v>
      </c>
      <c r="C21" s="9">
        <f t="shared" si="0"/>
        <v>27830.050000000003</v>
      </c>
      <c r="E21" s="5">
        <v>5566.01</v>
      </c>
      <c r="F21" s="5">
        <v>5566.01</v>
      </c>
      <c r="G21" s="5">
        <v>5566.01</v>
      </c>
      <c r="H21" s="5">
        <v>5566.01</v>
      </c>
      <c r="I21" s="5">
        <v>5566.01</v>
      </c>
      <c r="J21" s="5"/>
      <c r="K21" s="5"/>
      <c r="L21" s="5"/>
      <c r="M21" s="5"/>
      <c r="N21" s="5"/>
      <c r="O21" s="5"/>
      <c r="P21" s="5"/>
    </row>
    <row r="22" spans="1:16" ht="22.5">
      <c r="A22" s="20">
        <v>6</v>
      </c>
      <c r="B22" s="12" t="s">
        <v>39</v>
      </c>
      <c r="C22" s="9">
        <f t="shared" si="0"/>
        <v>43341.850000000006</v>
      </c>
      <c r="E22" s="5">
        <v>8668.37</v>
      </c>
      <c r="F22" s="5">
        <v>8668.37</v>
      </c>
      <c r="G22" s="5">
        <v>8668.37</v>
      </c>
      <c r="H22" s="5">
        <v>8668.37</v>
      </c>
      <c r="I22" s="5">
        <v>8668.37</v>
      </c>
      <c r="J22" s="5"/>
      <c r="K22" s="5"/>
      <c r="L22" s="5"/>
      <c r="M22" s="5"/>
      <c r="N22" s="5"/>
      <c r="O22" s="5"/>
      <c r="P22" s="5"/>
    </row>
    <row r="23" spans="1:16" ht="22.5">
      <c r="A23" s="21">
        <v>7</v>
      </c>
      <c r="B23" s="12" t="s">
        <v>41</v>
      </c>
      <c r="C23" s="9">
        <f t="shared" si="0"/>
        <v>16424.3</v>
      </c>
      <c r="E23" s="5">
        <v>3284.86</v>
      </c>
      <c r="F23" s="5">
        <v>3284.86</v>
      </c>
      <c r="G23" s="5">
        <v>3284.86</v>
      </c>
      <c r="H23" s="5">
        <v>3284.86</v>
      </c>
      <c r="I23" s="5">
        <v>3284.86</v>
      </c>
      <c r="J23" s="5"/>
      <c r="K23" s="5"/>
      <c r="L23" s="5"/>
      <c r="M23" s="5"/>
      <c r="N23" s="5"/>
      <c r="O23" s="5"/>
      <c r="P23" s="5"/>
    </row>
    <row r="24" spans="1:16" ht="12.75">
      <c r="A24" s="21">
        <v>8</v>
      </c>
      <c r="B24" s="16" t="s">
        <v>239</v>
      </c>
      <c r="C24" s="9">
        <f t="shared" si="0"/>
        <v>88736.75</v>
      </c>
      <c r="E24" s="5">
        <v>17747.35</v>
      </c>
      <c r="F24" s="5">
        <v>17747.35</v>
      </c>
      <c r="G24" s="5">
        <v>17747.35</v>
      </c>
      <c r="H24" s="5">
        <v>17747.35</v>
      </c>
      <c r="I24" s="5">
        <v>17747.35</v>
      </c>
      <c r="J24" s="5"/>
      <c r="K24" s="5"/>
      <c r="L24" s="5"/>
      <c r="M24" s="5"/>
      <c r="N24" s="5"/>
      <c r="O24" s="5"/>
      <c r="P24" s="5"/>
    </row>
    <row r="25" spans="1:16" ht="12.75">
      <c r="A25" s="21">
        <v>9</v>
      </c>
      <c r="B25" s="16" t="s">
        <v>126</v>
      </c>
      <c r="C25" s="9">
        <f t="shared" si="0"/>
        <v>39692</v>
      </c>
      <c r="E25" s="5">
        <v>7938.4</v>
      </c>
      <c r="F25" s="5">
        <v>7938.4</v>
      </c>
      <c r="G25" s="5">
        <v>7938.4</v>
      </c>
      <c r="H25" s="5">
        <v>7938.4</v>
      </c>
      <c r="I25" s="5">
        <v>7938.4</v>
      </c>
      <c r="J25" s="5"/>
      <c r="K25" s="5"/>
      <c r="L25" s="5"/>
      <c r="M25" s="5"/>
      <c r="N25" s="5"/>
      <c r="O25" s="5"/>
      <c r="P25" s="5"/>
    </row>
    <row r="26" spans="1:16" ht="12.75">
      <c r="A26" s="19">
        <v>10</v>
      </c>
      <c r="B26" s="12" t="s">
        <v>65</v>
      </c>
      <c r="C26" s="9">
        <f t="shared" si="0"/>
        <v>3421.75</v>
      </c>
      <c r="E26" s="5">
        <v>684.35</v>
      </c>
      <c r="F26" s="5">
        <v>684.35</v>
      </c>
      <c r="G26" s="5">
        <v>684.35</v>
      </c>
      <c r="H26" s="5">
        <v>684.35</v>
      </c>
      <c r="I26" s="5">
        <v>684.35</v>
      </c>
      <c r="J26" s="5"/>
      <c r="K26" s="5"/>
      <c r="L26" s="5"/>
      <c r="M26" s="5"/>
      <c r="N26" s="5"/>
      <c r="O26" s="5"/>
      <c r="P26" s="5"/>
    </row>
    <row r="27" spans="1:16" ht="45">
      <c r="A27" s="20">
        <v>11</v>
      </c>
      <c r="B27" s="12" t="s">
        <v>66</v>
      </c>
      <c r="C27" s="9">
        <f t="shared" si="0"/>
        <v>52922.700000000004</v>
      </c>
      <c r="E27" s="15">
        <v>10584.54</v>
      </c>
      <c r="F27" s="15">
        <v>10584.54</v>
      </c>
      <c r="G27" s="15">
        <v>10584.54</v>
      </c>
      <c r="H27" s="15">
        <v>10584.54</v>
      </c>
      <c r="I27" s="15">
        <v>10584.54</v>
      </c>
      <c r="J27" s="15"/>
      <c r="K27" s="15"/>
      <c r="L27" s="15"/>
      <c r="M27" s="15"/>
      <c r="N27" s="15"/>
      <c r="O27" s="15"/>
      <c r="P27" s="15"/>
    </row>
    <row r="28" spans="1:16" ht="12.75">
      <c r="A28" s="21">
        <v>12</v>
      </c>
      <c r="B28" s="16" t="s">
        <v>45</v>
      </c>
      <c r="C28" s="9">
        <f t="shared" si="0"/>
        <v>27373.800000000003</v>
      </c>
      <c r="E28" s="5">
        <v>5474.76</v>
      </c>
      <c r="F28" s="5">
        <v>5474.76</v>
      </c>
      <c r="G28" s="5">
        <v>5474.76</v>
      </c>
      <c r="H28" s="5">
        <v>5474.76</v>
      </c>
      <c r="I28" s="5">
        <v>5474.76</v>
      </c>
      <c r="J28" s="5"/>
      <c r="K28" s="5"/>
      <c r="L28" s="5"/>
      <c r="M28" s="5"/>
      <c r="N28" s="5"/>
      <c r="O28" s="5"/>
      <c r="P28" s="5"/>
    </row>
    <row r="29" spans="1:16" ht="12.75">
      <c r="A29" s="19">
        <v>13</v>
      </c>
      <c r="B29" s="12" t="s">
        <v>47</v>
      </c>
      <c r="C29" s="9">
        <f t="shared" si="0"/>
        <v>9124.6</v>
      </c>
      <c r="E29" s="5">
        <v>1824.92</v>
      </c>
      <c r="F29" s="5">
        <v>1824.92</v>
      </c>
      <c r="G29" s="5">
        <v>1824.92</v>
      </c>
      <c r="H29" s="5">
        <v>1824.92</v>
      </c>
      <c r="I29" s="5">
        <v>1824.92</v>
      </c>
      <c r="J29" s="5"/>
      <c r="K29" s="5"/>
      <c r="L29" s="5"/>
      <c r="M29" s="5"/>
      <c r="N29" s="5"/>
      <c r="O29" s="5"/>
      <c r="P29" s="5"/>
    </row>
    <row r="30" spans="1:16" ht="22.5">
      <c r="A30" s="20">
        <v>14</v>
      </c>
      <c r="B30" s="12" t="s">
        <v>49</v>
      </c>
      <c r="C30" s="9">
        <f t="shared" si="0"/>
        <v>456.25</v>
      </c>
      <c r="E30" s="5">
        <v>91.25</v>
      </c>
      <c r="F30" s="5">
        <v>91.25</v>
      </c>
      <c r="G30" s="5">
        <v>91.25</v>
      </c>
      <c r="H30" s="5">
        <v>91.25</v>
      </c>
      <c r="I30" s="5">
        <v>91.25</v>
      </c>
      <c r="J30" s="5"/>
      <c r="K30" s="5"/>
      <c r="L30" s="5"/>
      <c r="M30" s="5"/>
      <c r="N30" s="5"/>
      <c r="O30" s="5"/>
      <c r="P30" s="5"/>
    </row>
    <row r="31" spans="1:16" ht="33.75">
      <c r="A31" s="21">
        <v>15</v>
      </c>
      <c r="B31" s="6" t="s">
        <v>51</v>
      </c>
      <c r="C31" s="9">
        <f t="shared" si="0"/>
        <v>18249.2</v>
      </c>
      <c r="E31" s="15">
        <v>3649.84</v>
      </c>
      <c r="F31" s="15">
        <v>3649.84</v>
      </c>
      <c r="G31" s="15">
        <v>3649.84</v>
      </c>
      <c r="H31" s="15">
        <v>3649.84</v>
      </c>
      <c r="I31" s="15">
        <v>3649.84</v>
      </c>
      <c r="J31" s="15"/>
      <c r="K31" s="15"/>
      <c r="L31" s="15"/>
      <c r="M31" s="15"/>
      <c r="N31" s="15"/>
      <c r="O31" s="15"/>
      <c r="P31" s="15"/>
    </row>
    <row r="32" spans="1:16" ht="12.75">
      <c r="A32" s="19"/>
      <c r="B32" s="6" t="s">
        <v>52</v>
      </c>
      <c r="C32" s="15">
        <f>SUM(C17:C31)</f>
        <v>434924.12999999995</v>
      </c>
      <c r="E32" s="15">
        <f>SUM(E17:E31)</f>
        <v>86546.84999999999</v>
      </c>
      <c r="F32" s="15">
        <f aca="true" t="shared" si="1" ref="F32:P32">SUM(F17:F31)</f>
        <v>86546.84999999999</v>
      </c>
      <c r="G32" s="15">
        <f t="shared" si="1"/>
        <v>88736.73000000001</v>
      </c>
      <c r="H32" s="15">
        <f t="shared" si="1"/>
        <v>86546.84999999999</v>
      </c>
      <c r="I32" s="15">
        <f t="shared" si="1"/>
        <v>86546.84999999999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</row>
    <row r="33" spans="1:16" ht="12.75">
      <c r="A33" s="19">
        <v>16</v>
      </c>
      <c r="B33" s="5" t="s">
        <v>19</v>
      </c>
      <c r="C33" s="15">
        <f>C34+C35+C36+C37</f>
        <v>0</v>
      </c>
      <c r="E33" s="15">
        <f>E34+E35+E36+E37</f>
        <v>0</v>
      </c>
      <c r="F33" s="15">
        <f aca="true" t="shared" si="2" ref="F33:P33">F34+F35+F36+F37</f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15">
        <f t="shared" si="2"/>
        <v>0</v>
      </c>
      <c r="N33" s="15">
        <f t="shared" si="2"/>
        <v>0</v>
      </c>
      <c r="O33" s="15">
        <f t="shared" si="2"/>
        <v>0</v>
      </c>
      <c r="P33" s="15">
        <f t="shared" si="2"/>
        <v>0</v>
      </c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23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9">
        <f>E36+F36+G36+H36+I36+J36+K36+L36+M36+N36+O36+P36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9">
        <f>E37+F37+G37+H37+I37+J37+K37+L37+M37+N37+O37+P37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 t="s">
        <v>56</v>
      </c>
      <c r="C38" s="17">
        <f>C32+C33</f>
        <v>434924.12999999995</v>
      </c>
      <c r="E38" s="17">
        <f>E32+E33</f>
        <v>86546.84999999999</v>
      </c>
      <c r="F38" s="17">
        <f aca="true" t="shared" si="3" ref="F38:P38">F32+F33</f>
        <v>86546.84999999999</v>
      </c>
      <c r="G38" s="17">
        <f t="shared" si="3"/>
        <v>88736.73000000001</v>
      </c>
      <c r="H38" s="17">
        <f t="shared" si="3"/>
        <v>86546.84999999999</v>
      </c>
      <c r="I38" s="17">
        <f t="shared" si="3"/>
        <v>86546.84999999999</v>
      </c>
      <c r="J38" s="17">
        <f t="shared" si="3"/>
        <v>0</v>
      </c>
      <c r="K38" s="17">
        <f t="shared" si="3"/>
        <v>0</v>
      </c>
      <c r="L38" s="17">
        <f t="shared" si="3"/>
        <v>0</v>
      </c>
      <c r="M38" s="17">
        <f t="shared" si="3"/>
        <v>0</v>
      </c>
      <c r="N38" s="17">
        <f t="shared" si="3"/>
        <v>0</v>
      </c>
      <c r="O38" s="17">
        <f t="shared" si="3"/>
        <v>0</v>
      </c>
      <c r="P38" s="17">
        <f t="shared" si="3"/>
        <v>0</v>
      </c>
    </row>
    <row r="40" ht="12.75">
      <c r="B40" s="18" t="s">
        <v>57</v>
      </c>
    </row>
    <row r="41" ht="12.75">
      <c r="B41" s="18"/>
    </row>
    <row r="42" ht="12.75">
      <c r="B42" s="18" t="s">
        <v>58</v>
      </c>
    </row>
    <row r="43" ht="12.75">
      <c r="B43" s="18"/>
    </row>
    <row r="44" ht="12.75">
      <c r="B44" s="18" t="s">
        <v>59</v>
      </c>
    </row>
    <row r="45" ht="12.75">
      <c r="B45" s="18"/>
    </row>
    <row r="46" ht="12.75">
      <c r="B46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Q29" sqref="Q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507</v>
      </c>
      <c r="F1" s="1" t="s">
        <v>2</v>
      </c>
      <c r="G1" s="1" t="s">
        <v>3</v>
      </c>
    </row>
    <row r="2" spans="2:7" ht="12.75">
      <c r="B2" s="2" t="s">
        <v>523</v>
      </c>
      <c r="D2" s="1"/>
      <c r="E2" s="1" t="s">
        <v>5</v>
      </c>
      <c r="F2" s="1">
        <v>5828</v>
      </c>
      <c r="G2" s="1">
        <v>1275</v>
      </c>
    </row>
    <row r="3" spans="2:7" ht="12.75">
      <c r="B3" s="2" t="s">
        <v>6</v>
      </c>
      <c r="C3" s="1">
        <v>-39344.65</v>
      </c>
      <c r="D3" s="1" t="s">
        <v>7</v>
      </c>
      <c r="E3" s="1" t="s">
        <v>8</v>
      </c>
      <c r="F3" s="1">
        <v>5828</v>
      </c>
      <c r="G3" s="1">
        <v>3604.8</v>
      </c>
    </row>
    <row r="4" spans="2:7" ht="12.75">
      <c r="B4" s="2" t="s">
        <v>9</v>
      </c>
      <c r="C4" s="3">
        <f>F14</f>
        <v>69936</v>
      </c>
      <c r="D4" s="1" t="s">
        <v>7</v>
      </c>
      <c r="E4" s="1" t="s">
        <v>10</v>
      </c>
      <c r="F4" s="1">
        <v>5828</v>
      </c>
      <c r="G4" s="1">
        <v>5577.95</v>
      </c>
    </row>
    <row r="5" spans="2:7" ht="12.75">
      <c r="B5" s="2" t="s">
        <v>11</v>
      </c>
      <c r="C5" s="3">
        <f>G14+H14</f>
        <v>61733.590000000004</v>
      </c>
      <c r="D5" s="1" t="s">
        <v>7</v>
      </c>
      <c r="E5" s="1" t="s">
        <v>12</v>
      </c>
      <c r="F5" s="1">
        <v>5828</v>
      </c>
      <c r="G5" s="1">
        <v>2582.5</v>
      </c>
    </row>
    <row r="6" spans="2:7" ht="12.75">
      <c r="B6" s="2" t="s">
        <v>13</v>
      </c>
      <c r="C6" s="1">
        <f>C8+C9</f>
        <v>56394.399999999994</v>
      </c>
      <c r="D6" s="1" t="s">
        <v>7</v>
      </c>
      <c r="E6" s="1" t="s">
        <v>14</v>
      </c>
      <c r="F6" s="1">
        <v>5828</v>
      </c>
      <c r="G6" s="1">
        <v>4244.8</v>
      </c>
    </row>
    <row r="7" spans="2:8" ht="12.75">
      <c r="B7" s="2" t="s">
        <v>15</v>
      </c>
      <c r="D7" s="1"/>
      <c r="E7" s="1" t="s">
        <v>16</v>
      </c>
      <c r="F7" s="1">
        <v>5828</v>
      </c>
      <c r="G7" s="1">
        <v>4124.2</v>
      </c>
      <c r="H7" s="1">
        <v>16305</v>
      </c>
    </row>
    <row r="8" spans="2:16" ht="12.75">
      <c r="B8" s="2" t="s">
        <v>17</v>
      </c>
      <c r="C8" s="3">
        <f>C29</f>
        <v>52920.399999999994</v>
      </c>
      <c r="D8" s="1" t="s">
        <v>7</v>
      </c>
      <c r="E8" s="3" t="s">
        <v>18</v>
      </c>
      <c r="F8" s="3">
        <v>5828</v>
      </c>
      <c r="G8" s="3">
        <v>3896.2</v>
      </c>
      <c r="H8" s="3">
        <v>301.4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3474</v>
      </c>
      <c r="D9" s="1" t="s">
        <v>7</v>
      </c>
      <c r="E9" s="1" t="s">
        <v>20</v>
      </c>
      <c r="F9" s="1">
        <v>5828</v>
      </c>
      <c r="G9" s="1">
        <v>3341.2</v>
      </c>
    </row>
    <row r="10" spans="2:7" ht="12.75">
      <c r="B10" s="2"/>
      <c r="D10" s="1"/>
      <c r="E10" s="1" t="s">
        <v>21</v>
      </c>
      <c r="F10" s="1">
        <v>5828</v>
      </c>
      <c r="G10" s="1">
        <v>2152.1</v>
      </c>
    </row>
    <row r="11" spans="2:7" ht="12.75">
      <c r="B11" s="2"/>
      <c r="D11" s="1"/>
      <c r="E11" s="1" t="s">
        <v>22</v>
      </c>
      <c r="F11" s="1">
        <v>5828</v>
      </c>
      <c r="G11" s="1">
        <v>8242.8</v>
      </c>
    </row>
    <row r="12" spans="2:7" ht="12.75">
      <c r="B12" s="2" t="s">
        <v>23</v>
      </c>
      <c r="C12" s="1">
        <v>115897.07</v>
      </c>
      <c r="D12" s="1" t="s">
        <v>7</v>
      </c>
      <c r="E12" s="1" t="s">
        <v>24</v>
      </c>
      <c r="F12" s="1">
        <v>5828</v>
      </c>
      <c r="G12" s="1">
        <v>5905.64</v>
      </c>
    </row>
    <row r="13" spans="2:7" ht="12.75">
      <c r="B13" s="2" t="s">
        <v>25</v>
      </c>
      <c r="C13" s="1">
        <f>C3+C5-C6</f>
        <v>-34005.45999999999</v>
      </c>
      <c r="D13" s="1" t="s">
        <v>7</v>
      </c>
      <c r="E13" s="1" t="s">
        <v>26</v>
      </c>
      <c r="F13" s="1">
        <v>5828</v>
      </c>
      <c r="G13" s="1">
        <v>180</v>
      </c>
    </row>
    <row r="14" spans="2:8" ht="12.75">
      <c r="B14" s="2"/>
      <c r="D14" s="1"/>
      <c r="F14" s="3">
        <f>F2+F3+F4+F5+F6+F7+F8+F9+F10+F11+F12+F13</f>
        <v>69936</v>
      </c>
      <c r="G14" s="3">
        <f>G2+G3+G4+G5+G6+G7+G8+G9+G10+G11+G12+G13</f>
        <v>45127.19</v>
      </c>
      <c r="H14" s="3">
        <f>H2+H3+H4+H5+H6+H7+H8+H9+H10+H11+H12+H13</f>
        <v>16606.4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20351.400000000005</v>
      </c>
      <c r="E17" s="9">
        <v>1695.95</v>
      </c>
      <c r="F17" s="9">
        <v>1695.95</v>
      </c>
      <c r="G17" s="9">
        <v>1695.95</v>
      </c>
      <c r="H17" s="9">
        <v>1695.95</v>
      </c>
      <c r="I17" s="9">
        <v>1695.95</v>
      </c>
      <c r="J17" s="9">
        <v>1695.95</v>
      </c>
      <c r="K17" s="9">
        <v>1695.95</v>
      </c>
      <c r="L17" s="9">
        <v>1695.95</v>
      </c>
      <c r="M17" s="9">
        <v>1695.95</v>
      </c>
      <c r="N17" s="9">
        <v>1695.95</v>
      </c>
      <c r="O17" s="9">
        <v>1695.95</v>
      </c>
      <c r="P17" s="9">
        <v>1695.95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629.4000000000001</v>
      </c>
      <c r="E18" s="9">
        <v>52.45</v>
      </c>
      <c r="F18" s="9">
        <v>52.45</v>
      </c>
      <c r="G18" s="9">
        <v>52.45</v>
      </c>
      <c r="H18" s="9">
        <v>52.45</v>
      </c>
      <c r="I18" s="9">
        <v>52.45</v>
      </c>
      <c r="J18" s="9">
        <v>52.45</v>
      </c>
      <c r="K18" s="9">
        <v>52.45</v>
      </c>
      <c r="L18" s="9">
        <v>52.45</v>
      </c>
      <c r="M18" s="9">
        <v>52.45</v>
      </c>
      <c r="N18" s="9">
        <v>52.45</v>
      </c>
      <c r="O18" s="9">
        <v>52.45</v>
      </c>
      <c r="P18" s="9">
        <v>52.45</v>
      </c>
    </row>
    <row r="19" spans="1:16" ht="12.75">
      <c r="A19" s="21">
        <v>3</v>
      </c>
      <c r="B19" s="12" t="s">
        <v>37</v>
      </c>
      <c r="C19" s="9">
        <f t="shared" si="0"/>
        <v>1794.9800000000005</v>
      </c>
      <c r="E19" s="13">
        <v>163.18</v>
      </c>
      <c r="F19" s="13">
        <v>0</v>
      </c>
      <c r="G19" s="13">
        <v>163.18</v>
      </c>
      <c r="H19" s="13">
        <v>163.18</v>
      </c>
      <c r="I19" s="13">
        <v>163.18</v>
      </c>
      <c r="J19" s="13">
        <v>163.18</v>
      </c>
      <c r="K19" s="13">
        <v>163.18</v>
      </c>
      <c r="L19" s="13">
        <v>163.18</v>
      </c>
      <c r="M19" s="13">
        <v>163.18</v>
      </c>
      <c r="N19" s="13">
        <v>163.18</v>
      </c>
      <c r="O19" s="13">
        <v>163.18</v>
      </c>
      <c r="P19" s="13">
        <v>163.18</v>
      </c>
    </row>
    <row r="20" spans="1:16" ht="12.75">
      <c r="A20" s="19">
        <v>4</v>
      </c>
      <c r="B20" s="22" t="s">
        <v>64</v>
      </c>
      <c r="C20" s="9">
        <f t="shared" si="0"/>
        <v>58.28</v>
      </c>
      <c r="E20" s="5"/>
      <c r="F20" s="5"/>
      <c r="G20" s="5">
        <v>58.28</v>
      </c>
      <c r="H20" s="5">
        <v>0</v>
      </c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13287.839999999998</v>
      </c>
      <c r="E21" s="5">
        <v>1107.32</v>
      </c>
      <c r="F21" s="5">
        <v>1107.32</v>
      </c>
      <c r="G21" s="5">
        <v>1107.32</v>
      </c>
      <c r="H21" s="5">
        <v>1107.32</v>
      </c>
      <c r="I21" s="5">
        <v>1107.32</v>
      </c>
      <c r="J21" s="5">
        <v>1107.32</v>
      </c>
      <c r="K21" s="5">
        <v>1107.32</v>
      </c>
      <c r="L21" s="5">
        <v>1107.32</v>
      </c>
      <c r="M21" s="5">
        <v>1107.32</v>
      </c>
      <c r="N21" s="5">
        <v>1107.32</v>
      </c>
      <c r="O21" s="5">
        <v>1107.32</v>
      </c>
      <c r="P21" s="5">
        <v>1107.32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>
        <v>0</v>
      </c>
      <c r="F22" s="5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524</v>
      </c>
      <c r="C23" s="9">
        <f t="shared" si="0"/>
        <v>145.7</v>
      </c>
      <c r="E23" s="15">
        <v>0</v>
      </c>
      <c r="F23" s="15">
        <v>29.14</v>
      </c>
      <c r="G23" s="15">
        <v>29.14</v>
      </c>
      <c r="H23" s="15">
        <v>29.14</v>
      </c>
      <c r="I23" s="15">
        <v>29.14</v>
      </c>
      <c r="J23" s="15">
        <v>29.14</v>
      </c>
      <c r="K23" s="15"/>
      <c r="L23" s="15"/>
      <c r="M23" s="15"/>
      <c r="N23" s="15"/>
      <c r="O23" s="15"/>
      <c r="P23" s="15"/>
    </row>
    <row r="24" spans="1:16" ht="12.75">
      <c r="A24" s="20">
        <v>8</v>
      </c>
      <c r="B24" s="12" t="s">
        <v>525</v>
      </c>
      <c r="C24" s="9">
        <f t="shared" si="0"/>
        <v>1500</v>
      </c>
      <c r="E24" s="15"/>
      <c r="F24" s="15"/>
      <c r="G24" s="15"/>
      <c r="H24" s="15"/>
      <c r="I24" s="15"/>
      <c r="J24" s="15">
        <v>1500</v>
      </c>
      <c r="K24" s="15"/>
      <c r="L24" s="15"/>
      <c r="M24" s="15"/>
      <c r="N24" s="15"/>
      <c r="O24" s="15"/>
      <c r="P24" s="15"/>
    </row>
    <row r="25" spans="1:16" ht="12.75">
      <c r="A25" s="20">
        <v>9</v>
      </c>
      <c r="B25" s="16" t="s">
        <v>45</v>
      </c>
      <c r="C25" s="9">
        <f t="shared" si="0"/>
        <v>8858.56</v>
      </c>
      <c r="E25" s="5">
        <v>1165.6</v>
      </c>
      <c r="F25" s="5">
        <v>699.36</v>
      </c>
      <c r="G25" s="5">
        <v>699.36</v>
      </c>
      <c r="H25" s="5">
        <v>699.36</v>
      </c>
      <c r="I25" s="5">
        <v>699.36</v>
      </c>
      <c r="J25" s="5">
        <v>699.36</v>
      </c>
      <c r="K25" s="5">
        <v>699.36</v>
      </c>
      <c r="L25" s="5">
        <v>699.36</v>
      </c>
      <c r="M25" s="5">
        <v>699.36</v>
      </c>
      <c r="N25" s="5">
        <v>699.36</v>
      </c>
      <c r="O25" s="5">
        <v>699.36</v>
      </c>
      <c r="P25" s="5">
        <v>699.36</v>
      </c>
    </row>
    <row r="26" spans="1:16" ht="12.75">
      <c r="A26" s="21">
        <v>10</v>
      </c>
      <c r="B26" s="12" t="s">
        <v>47</v>
      </c>
      <c r="C26" s="9">
        <f t="shared" si="0"/>
        <v>699.36</v>
      </c>
      <c r="E26" s="5">
        <v>0</v>
      </c>
      <c r="F26" s="5">
        <v>233.12</v>
      </c>
      <c r="G26" s="5">
        <v>233.12</v>
      </c>
      <c r="H26" s="5">
        <v>233.12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22.5">
      <c r="A27" s="19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33.75">
      <c r="A28" s="20">
        <v>12</v>
      </c>
      <c r="B28" s="6" t="s">
        <v>51</v>
      </c>
      <c r="C28" s="9">
        <f t="shared" si="0"/>
        <v>5594.879999999998</v>
      </c>
      <c r="E28" s="15">
        <v>466.24</v>
      </c>
      <c r="F28" s="15">
        <v>466.24</v>
      </c>
      <c r="G28" s="15">
        <v>466.24</v>
      </c>
      <c r="H28" s="15">
        <v>466.24</v>
      </c>
      <c r="I28" s="15">
        <v>466.24</v>
      </c>
      <c r="J28" s="15">
        <v>466.24</v>
      </c>
      <c r="K28" s="15">
        <v>466.24</v>
      </c>
      <c r="L28" s="15">
        <v>466.24</v>
      </c>
      <c r="M28" s="15">
        <v>466.24</v>
      </c>
      <c r="N28" s="15">
        <v>466.24</v>
      </c>
      <c r="O28" s="15">
        <v>466.24</v>
      </c>
      <c r="P28" s="15">
        <v>466.24</v>
      </c>
    </row>
    <row r="29" spans="1:16" ht="12.75">
      <c r="A29" s="19"/>
      <c r="B29" s="6" t="s">
        <v>52</v>
      </c>
      <c r="C29" s="15">
        <f>SUM(C17:C28)</f>
        <v>52920.399999999994</v>
      </c>
      <c r="E29" s="15">
        <f aca="true" t="shared" si="1" ref="E29:P29">SUM(E17:E28)</f>
        <v>4650.74</v>
      </c>
      <c r="F29" s="15">
        <f t="shared" si="1"/>
        <v>4283.58</v>
      </c>
      <c r="G29" s="15">
        <f t="shared" si="1"/>
        <v>4505.04</v>
      </c>
      <c r="H29" s="15">
        <f t="shared" si="1"/>
        <v>4446.76</v>
      </c>
      <c r="I29" s="15">
        <f t="shared" si="1"/>
        <v>4213.64</v>
      </c>
      <c r="J29" s="15">
        <f t="shared" si="1"/>
        <v>5713.639999999999</v>
      </c>
      <c r="K29" s="15">
        <f t="shared" si="1"/>
        <v>4184.5</v>
      </c>
      <c r="L29" s="15">
        <f t="shared" si="1"/>
        <v>4184.5</v>
      </c>
      <c r="M29" s="15">
        <f t="shared" si="1"/>
        <v>4184.5</v>
      </c>
      <c r="N29" s="15">
        <f t="shared" si="1"/>
        <v>4184.5</v>
      </c>
      <c r="O29" s="15">
        <f t="shared" si="1"/>
        <v>4184.5</v>
      </c>
      <c r="P29" s="15">
        <f t="shared" si="1"/>
        <v>4184.5</v>
      </c>
    </row>
    <row r="30" spans="1:16" ht="12.75">
      <c r="A30" s="19">
        <v>13</v>
      </c>
      <c r="B30" s="5" t="s">
        <v>19</v>
      </c>
      <c r="C30" s="15">
        <f>C31+C32+C33+C34</f>
        <v>3474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224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3250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526</v>
      </c>
      <c r="C31" s="9">
        <f>E31+F31+G31+H31+I31+J31+K31+L31+M31+N31+O31+P31</f>
        <v>224</v>
      </c>
      <c r="E31" s="4"/>
      <c r="F31" s="4"/>
      <c r="G31" s="4"/>
      <c r="H31" s="4">
        <v>224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382</v>
      </c>
      <c r="C32" s="9">
        <f>E32+F32+G32+H32+I32+J32+K32+L32+M32+N32+O32+P32</f>
        <v>3250</v>
      </c>
      <c r="E32" s="4"/>
      <c r="F32" s="4"/>
      <c r="G32" s="4"/>
      <c r="H32" s="4"/>
      <c r="I32" s="4"/>
      <c r="J32" s="4"/>
      <c r="K32" s="4"/>
      <c r="L32" s="4">
        <v>3250</v>
      </c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56394.399999999994</v>
      </c>
      <c r="E35" s="17">
        <f>E29+E30</f>
        <v>4650.74</v>
      </c>
      <c r="F35" s="17">
        <f aca="true" t="shared" si="3" ref="F35:P35">F29+F30</f>
        <v>4283.58</v>
      </c>
      <c r="G35" s="17">
        <f t="shared" si="3"/>
        <v>4505.04</v>
      </c>
      <c r="H35" s="17">
        <f t="shared" si="3"/>
        <v>4670.76</v>
      </c>
      <c r="I35" s="17">
        <f t="shared" si="3"/>
        <v>4213.64</v>
      </c>
      <c r="J35" s="17">
        <f t="shared" si="3"/>
        <v>5713.639999999999</v>
      </c>
      <c r="K35" s="17">
        <f t="shared" si="3"/>
        <v>4184.5</v>
      </c>
      <c r="L35" s="17">
        <f t="shared" si="3"/>
        <v>7434.5</v>
      </c>
      <c r="M35" s="17">
        <f t="shared" si="3"/>
        <v>4184.5</v>
      </c>
      <c r="N35" s="17">
        <f t="shared" si="3"/>
        <v>4184.5</v>
      </c>
      <c r="O35" s="17">
        <f t="shared" si="3"/>
        <v>4184.5</v>
      </c>
      <c r="P35" s="17">
        <f t="shared" si="3"/>
        <v>4184.5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146</v>
      </c>
      <c r="F1" s="1" t="s">
        <v>2</v>
      </c>
      <c r="G1" s="1" t="s">
        <v>3</v>
      </c>
    </row>
    <row r="2" spans="2:7" ht="12.75">
      <c r="B2" s="2" t="s">
        <v>527</v>
      </c>
      <c r="D2" s="1"/>
      <c r="E2" s="1" t="s">
        <v>5</v>
      </c>
      <c r="F2" s="1">
        <v>9072.34</v>
      </c>
      <c r="G2" s="1">
        <v>3906.82</v>
      </c>
    </row>
    <row r="3" spans="2:7" ht="12.75">
      <c r="B3" s="2" t="s">
        <v>6</v>
      </c>
      <c r="C3" s="1">
        <v>49410.71</v>
      </c>
      <c r="D3" s="1" t="s">
        <v>7</v>
      </c>
      <c r="E3" s="1" t="s">
        <v>8</v>
      </c>
      <c r="F3" s="1">
        <v>9072.34</v>
      </c>
      <c r="G3" s="1">
        <v>9403.72</v>
      </c>
    </row>
    <row r="4" spans="2:7" ht="12.75">
      <c r="B4" s="2" t="s">
        <v>9</v>
      </c>
      <c r="C4" s="3">
        <f>F14</f>
        <v>108868.07999999997</v>
      </c>
      <c r="D4" s="1" t="s">
        <v>7</v>
      </c>
      <c r="E4" s="1" t="s">
        <v>10</v>
      </c>
      <c r="F4" s="1">
        <v>9072.34</v>
      </c>
      <c r="G4" s="1">
        <v>7166.19</v>
      </c>
    </row>
    <row r="5" spans="2:7" ht="12.75">
      <c r="B5" s="2" t="s">
        <v>11</v>
      </c>
      <c r="C5" s="3">
        <f>G14+H14</f>
        <v>107200.87999999999</v>
      </c>
      <c r="D5" s="1" t="s">
        <v>7</v>
      </c>
      <c r="E5" s="1" t="s">
        <v>12</v>
      </c>
      <c r="F5" s="1">
        <v>9072.34</v>
      </c>
      <c r="G5" s="1">
        <v>9309.31</v>
      </c>
    </row>
    <row r="6" spans="2:7" ht="12.75">
      <c r="B6" s="2" t="s">
        <v>160</v>
      </c>
      <c r="C6" s="1">
        <f>C8+C9</f>
        <v>94546.36000000002</v>
      </c>
      <c r="D6" s="1" t="s">
        <v>7</v>
      </c>
      <c r="E6" s="1" t="s">
        <v>14</v>
      </c>
      <c r="F6" s="1">
        <v>9072.34</v>
      </c>
      <c r="G6" s="1">
        <v>8352.72</v>
      </c>
    </row>
    <row r="7" spans="2:7" ht="12.75">
      <c r="B7" s="2" t="s">
        <v>15</v>
      </c>
      <c r="D7" s="1"/>
      <c r="E7" s="1" t="s">
        <v>16</v>
      </c>
      <c r="F7" s="1">
        <v>9072.34</v>
      </c>
      <c r="G7" s="1">
        <v>9222.99</v>
      </c>
    </row>
    <row r="8" spans="2:16" ht="12.75">
      <c r="B8" s="2" t="s">
        <v>17</v>
      </c>
      <c r="C8" s="3">
        <f>C29</f>
        <v>94546.36000000002</v>
      </c>
      <c r="D8" s="1" t="s">
        <v>7</v>
      </c>
      <c r="E8" s="3" t="s">
        <v>18</v>
      </c>
      <c r="F8" s="3">
        <v>9072.34</v>
      </c>
      <c r="G8" s="3">
        <v>7797.46</v>
      </c>
      <c r="H8" s="3">
        <v>698.45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9072.34</v>
      </c>
      <c r="G9" s="1">
        <v>7512.33</v>
      </c>
      <c r="H9" s="1">
        <v>698.45</v>
      </c>
    </row>
    <row r="10" spans="2:8" ht="12.75">
      <c r="B10" s="2"/>
      <c r="D10" s="1"/>
      <c r="E10" s="1" t="s">
        <v>21</v>
      </c>
      <c r="F10" s="1">
        <v>9072.34</v>
      </c>
      <c r="G10" s="1">
        <v>7274.55</v>
      </c>
      <c r="H10" s="1">
        <v>1393.16</v>
      </c>
    </row>
    <row r="11" spans="2:7" ht="12.75">
      <c r="B11" s="2"/>
      <c r="D11" s="1"/>
      <c r="E11" s="1" t="s">
        <v>22</v>
      </c>
      <c r="F11" s="1">
        <v>9072.34</v>
      </c>
      <c r="G11" s="1">
        <v>5781.79</v>
      </c>
    </row>
    <row r="12" spans="2:7" ht="12.75">
      <c r="B12" s="2" t="s">
        <v>23</v>
      </c>
      <c r="C12" s="1">
        <v>11528.69</v>
      </c>
      <c r="D12" s="1" t="s">
        <v>7</v>
      </c>
      <c r="E12" s="1" t="s">
        <v>24</v>
      </c>
      <c r="F12" s="1">
        <v>9072.34</v>
      </c>
      <c r="G12" s="1">
        <v>12530.97</v>
      </c>
    </row>
    <row r="13" spans="2:7" ht="12.75">
      <c r="B13" s="2" t="s">
        <v>25</v>
      </c>
      <c r="C13" s="1">
        <f>C3+C5-C6</f>
        <v>62065.22999999998</v>
      </c>
      <c r="D13" s="1" t="s">
        <v>7</v>
      </c>
      <c r="E13" s="1" t="s">
        <v>26</v>
      </c>
      <c r="F13" s="1">
        <v>9072.34</v>
      </c>
      <c r="G13" s="1">
        <v>16151.97</v>
      </c>
    </row>
    <row r="14" spans="2:8" ht="12.75">
      <c r="B14" s="2"/>
      <c r="D14" s="1"/>
      <c r="F14" s="3">
        <f>F2+F3+F4+F5+F6+F7+F8+F9+F10+F11+F12+F13</f>
        <v>108868.07999999997</v>
      </c>
      <c r="G14" s="3">
        <f>G2+G3+G4+G5+G6+G7+G8+G9+G10+G11+G12+G13</f>
        <v>104410.81999999999</v>
      </c>
      <c r="H14" s="3">
        <f>H2+H3+H4+H5+H6+H7+H8+H9+H10+H11+H12+H13</f>
        <v>2790.0600000000004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25446.24</v>
      </c>
      <c r="E17" s="9">
        <v>2120.52</v>
      </c>
      <c r="F17" s="9">
        <v>2120.52</v>
      </c>
      <c r="G17" s="9">
        <v>2120.52</v>
      </c>
      <c r="H17" s="9">
        <v>2120.52</v>
      </c>
      <c r="I17" s="9">
        <v>2120.52</v>
      </c>
      <c r="J17" s="9">
        <v>2120.52</v>
      </c>
      <c r="K17" s="9">
        <v>2120.52</v>
      </c>
      <c r="L17" s="9">
        <v>2120.52</v>
      </c>
      <c r="M17" s="9">
        <v>2120.52</v>
      </c>
      <c r="N17" s="9">
        <v>2120.52</v>
      </c>
      <c r="O17" s="9">
        <v>2120.52</v>
      </c>
      <c r="P17" s="9">
        <v>2120.52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786.9600000000002</v>
      </c>
      <c r="E18" s="9">
        <v>65.58</v>
      </c>
      <c r="F18" s="9">
        <v>65.58</v>
      </c>
      <c r="G18" s="9">
        <v>65.58</v>
      </c>
      <c r="H18" s="9">
        <v>65.58</v>
      </c>
      <c r="I18" s="9">
        <v>65.58</v>
      </c>
      <c r="J18" s="9">
        <v>65.58</v>
      </c>
      <c r="K18" s="9">
        <v>65.58</v>
      </c>
      <c r="L18" s="9">
        <v>65.58</v>
      </c>
      <c r="M18" s="9">
        <v>65.58</v>
      </c>
      <c r="N18" s="9">
        <v>65.58</v>
      </c>
      <c r="O18" s="9">
        <v>65.58</v>
      </c>
      <c r="P18" s="9">
        <v>65.58</v>
      </c>
    </row>
    <row r="19" spans="1:16" ht="12.75">
      <c r="A19" s="21">
        <v>3</v>
      </c>
      <c r="B19" s="12" t="s">
        <v>37</v>
      </c>
      <c r="C19" s="9">
        <f t="shared" si="0"/>
        <v>2448.48</v>
      </c>
      <c r="E19" s="13">
        <v>204.04</v>
      </c>
      <c r="F19" s="13">
        <v>204.04</v>
      </c>
      <c r="G19" s="13">
        <v>204.04</v>
      </c>
      <c r="H19" s="13">
        <v>204.04</v>
      </c>
      <c r="I19" s="13">
        <v>204.04</v>
      </c>
      <c r="J19" s="13">
        <v>204.04</v>
      </c>
      <c r="K19" s="13">
        <v>204.04</v>
      </c>
      <c r="L19" s="13">
        <v>204.04</v>
      </c>
      <c r="M19" s="13">
        <v>204.04</v>
      </c>
      <c r="N19" s="13">
        <v>204.04</v>
      </c>
      <c r="O19" s="13">
        <v>204.04</v>
      </c>
      <c r="P19" s="13">
        <v>204.04</v>
      </c>
    </row>
    <row r="20" spans="1:16" ht="12.75">
      <c r="A20" s="19">
        <v>4</v>
      </c>
      <c r="B20" s="22" t="s">
        <v>64</v>
      </c>
      <c r="C20" s="9">
        <f t="shared" si="0"/>
        <v>687.5</v>
      </c>
      <c r="E20" s="5"/>
      <c r="F20" s="5">
        <v>687.5</v>
      </c>
      <c r="G20" s="5">
        <v>0</v>
      </c>
      <c r="H20" s="5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16614.360000000004</v>
      </c>
      <c r="E21" s="5">
        <v>1384.53</v>
      </c>
      <c r="F21" s="5">
        <v>1384.53</v>
      </c>
      <c r="G21" s="5">
        <v>1384.53</v>
      </c>
      <c r="H21" s="5">
        <v>1384.53</v>
      </c>
      <c r="I21" s="5">
        <v>1384.53</v>
      </c>
      <c r="J21" s="5">
        <v>1384.53</v>
      </c>
      <c r="K21" s="5">
        <v>1384.53</v>
      </c>
      <c r="L21" s="5">
        <v>1384.53</v>
      </c>
      <c r="M21" s="5">
        <v>1384.53</v>
      </c>
      <c r="N21" s="5">
        <v>1384.53</v>
      </c>
      <c r="O21" s="5">
        <v>1384.53</v>
      </c>
      <c r="P21" s="5">
        <v>1384.53</v>
      </c>
    </row>
    <row r="22" spans="1:16" ht="22.5">
      <c r="A22" s="21">
        <v>6</v>
      </c>
      <c r="B22" s="12" t="s">
        <v>41</v>
      </c>
      <c r="C22" s="9">
        <f t="shared" si="0"/>
        <v>6295.919999999999</v>
      </c>
      <c r="E22" s="5">
        <v>524.66</v>
      </c>
      <c r="F22" s="5">
        <v>524.66</v>
      </c>
      <c r="G22" s="5">
        <v>524.66</v>
      </c>
      <c r="H22" s="5">
        <v>524.66</v>
      </c>
      <c r="I22" s="5">
        <v>524.66</v>
      </c>
      <c r="J22" s="5">
        <v>524.66</v>
      </c>
      <c r="K22" s="5">
        <v>524.66</v>
      </c>
      <c r="L22" s="5">
        <v>524.66</v>
      </c>
      <c r="M22" s="5">
        <v>524.66</v>
      </c>
      <c r="N22" s="5">
        <v>524.66</v>
      </c>
      <c r="O22" s="5">
        <v>524.66</v>
      </c>
      <c r="P22" s="5">
        <v>524.66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20286.96</v>
      </c>
      <c r="E24" s="15">
        <v>1690.58</v>
      </c>
      <c r="F24" s="15">
        <v>1690.58</v>
      </c>
      <c r="G24" s="15">
        <v>1690.58</v>
      </c>
      <c r="H24" s="15">
        <v>1690.58</v>
      </c>
      <c r="I24" s="15">
        <v>1690.58</v>
      </c>
      <c r="J24" s="15">
        <v>1690.58</v>
      </c>
      <c r="K24" s="15">
        <v>1690.58</v>
      </c>
      <c r="L24" s="15">
        <v>1690.58</v>
      </c>
      <c r="M24" s="15">
        <v>1690.58</v>
      </c>
      <c r="N24" s="15">
        <v>1690.58</v>
      </c>
      <c r="O24" s="15">
        <v>1690.58</v>
      </c>
      <c r="P24" s="15">
        <v>1690.58</v>
      </c>
    </row>
    <row r="25" spans="1:16" ht="12.75">
      <c r="A25" s="21">
        <v>9</v>
      </c>
      <c r="B25" s="16" t="s">
        <v>45</v>
      </c>
      <c r="C25" s="9">
        <f t="shared" si="0"/>
        <v>11326.340000000004</v>
      </c>
      <c r="E25" s="5">
        <v>874.44</v>
      </c>
      <c r="F25" s="5">
        <v>874.44</v>
      </c>
      <c r="G25" s="5">
        <v>874.44</v>
      </c>
      <c r="H25" s="5">
        <v>1707.5</v>
      </c>
      <c r="I25" s="5">
        <v>874.44</v>
      </c>
      <c r="J25" s="5">
        <v>874.44</v>
      </c>
      <c r="K25" s="5">
        <v>874.44</v>
      </c>
      <c r="L25" s="5">
        <v>874.44</v>
      </c>
      <c r="M25" s="5">
        <v>874.44</v>
      </c>
      <c r="N25" s="5">
        <v>874.44</v>
      </c>
      <c r="O25" s="5">
        <v>874.44</v>
      </c>
      <c r="P25" s="5">
        <v>874.44</v>
      </c>
    </row>
    <row r="26" spans="1:16" ht="12.75">
      <c r="A26" s="19">
        <v>10</v>
      </c>
      <c r="B26" s="12" t="s">
        <v>47</v>
      </c>
      <c r="C26" s="9">
        <f t="shared" si="0"/>
        <v>3658.0800000000004</v>
      </c>
      <c r="E26" s="5">
        <v>371.64</v>
      </c>
      <c r="F26" s="5">
        <v>291.48</v>
      </c>
      <c r="G26" s="5">
        <v>291.48</v>
      </c>
      <c r="H26" s="5">
        <v>371.64</v>
      </c>
      <c r="I26" s="5">
        <v>291.48</v>
      </c>
      <c r="J26" s="5">
        <v>291.48</v>
      </c>
      <c r="K26" s="5">
        <v>291.48</v>
      </c>
      <c r="L26" s="5">
        <v>291.48</v>
      </c>
      <c r="M26" s="5">
        <v>291.48</v>
      </c>
      <c r="N26" s="5">
        <v>291.48</v>
      </c>
      <c r="O26" s="5">
        <v>291.48</v>
      </c>
      <c r="P26" s="5">
        <v>291.48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6995.52</v>
      </c>
      <c r="E28" s="15">
        <v>582.96</v>
      </c>
      <c r="F28" s="15">
        <v>582.96</v>
      </c>
      <c r="G28" s="15">
        <v>582.96</v>
      </c>
      <c r="H28" s="15">
        <v>582.96</v>
      </c>
      <c r="I28" s="15">
        <v>582.96</v>
      </c>
      <c r="J28" s="15">
        <v>582.96</v>
      </c>
      <c r="K28" s="15">
        <v>582.96</v>
      </c>
      <c r="L28" s="15">
        <v>582.96</v>
      </c>
      <c r="M28" s="15">
        <v>582.96</v>
      </c>
      <c r="N28" s="15">
        <v>582.96</v>
      </c>
      <c r="O28" s="15">
        <v>582.96</v>
      </c>
      <c r="P28" s="15">
        <v>582.96</v>
      </c>
    </row>
    <row r="29" spans="1:16" ht="12.75">
      <c r="A29" s="19"/>
      <c r="B29" s="6" t="s">
        <v>52</v>
      </c>
      <c r="C29" s="15">
        <f>SUM(C17:C28)</f>
        <v>94546.36000000002</v>
      </c>
      <c r="E29" s="15">
        <f>SUM(E17:E28)</f>
        <v>7818.950000000001</v>
      </c>
      <c r="F29" s="15">
        <f aca="true" t="shared" si="1" ref="F29:P29">SUM(F17:F28)</f>
        <v>8426.29</v>
      </c>
      <c r="G29" s="15">
        <f t="shared" si="1"/>
        <v>7738.79</v>
      </c>
      <c r="H29" s="15">
        <f t="shared" si="1"/>
        <v>8652.01</v>
      </c>
      <c r="I29" s="15">
        <f t="shared" si="1"/>
        <v>7738.79</v>
      </c>
      <c r="J29" s="15">
        <f t="shared" si="1"/>
        <v>7738.79</v>
      </c>
      <c r="K29" s="15">
        <f t="shared" si="1"/>
        <v>7738.79</v>
      </c>
      <c r="L29" s="15">
        <f t="shared" si="1"/>
        <v>7738.79</v>
      </c>
      <c r="M29" s="15">
        <f t="shared" si="1"/>
        <v>7738.79</v>
      </c>
      <c r="N29" s="15">
        <f t="shared" si="1"/>
        <v>7738.79</v>
      </c>
      <c r="O29" s="15">
        <f t="shared" si="1"/>
        <v>7738.79</v>
      </c>
      <c r="P29" s="15">
        <f t="shared" si="1"/>
        <v>7738.79</v>
      </c>
    </row>
    <row r="30" spans="1:16" ht="12.75">
      <c r="A30" s="19">
        <v>13</v>
      </c>
      <c r="B30" s="5" t="s">
        <v>19</v>
      </c>
      <c r="C30" s="15">
        <f>C31+C32+C33+C34</f>
        <v>925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925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528</v>
      </c>
      <c r="C31" s="9">
        <f>E31+F31+G31+H31+I31+J31+K31+L31+M31+N31+O31+P31</f>
        <v>925</v>
      </c>
      <c r="E31" s="4"/>
      <c r="F31" s="4"/>
      <c r="G31" s="4"/>
      <c r="H31" s="4"/>
      <c r="I31" s="4"/>
      <c r="J31" s="4"/>
      <c r="K31" s="4"/>
      <c r="L31" s="4"/>
      <c r="M31" s="4"/>
      <c r="N31" s="4">
        <v>925</v>
      </c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95471.36000000002</v>
      </c>
      <c r="E35" s="17">
        <f>E29+E30</f>
        <v>7818.950000000001</v>
      </c>
      <c r="F35" s="17">
        <f aca="true" t="shared" si="3" ref="F35:P35">F29+F30</f>
        <v>8426.29</v>
      </c>
      <c r="G35" s="17">
        <f t="shared" si="3"/>
        <v>7738.79</v>
      </c>
      <c r="H35" s="17">
        <f t="shared" si="3"/>
        <v>8652.01</v>
      </c>
      <c r="I35" s="17">
        <f t="shared" si="3"/>
        <v>7738.79</v>
      </c>
      <c r="J35" s="17">
        <f t="shared" si="3"/>
        <v>7738.79</v>
      </c>
      <c r="K35" s="17">
        <f t="shared" si="3"/>
        <v>7738.79</v>
      </c>
      <c r="L35" s="17">
        <f t="shared" si="3"/>
        <v>7738.79</v>
      </c>
      <c r="M35" s="17">
        <f t="shared" si="3"/>
        <v>7738.79</v>
      </c>
      <c r="N35" s="17">
        <f t="shared" si="3"/>
        <v>8663.79</v>
      </c>
      <c r="O35" s="17">
        <f t="shared" si="3"/>
        <v>7738.79</v>
      </c>
      <c r="P35" s="17">
        <f t="shared" si="3"/>
        <v>7738.79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30" sqref="D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529</v>
      </c>
      <c r="F1" s="1" t="s">
        <v>2</v>
      </c>
      <c r="G1" s="1" t="s">
        <v>3</v>
      </c>
    </row>
    <row r="2" spans="2:8" ht="12.75">
      <c r="B2" s="2" t="s">
        <v>530</v>
      </c>
      <c r="D2" s="1"/>
      <c r="E2" s="1" t="s">
        <v>5</v>
      </c>
      <c r="F2" s="1">
        <v>15806.7</v>
      </c>
      <c r="G2" s="1">
        <v>13133.36</v>
      </c>
      <c r="H2" s="1">
        <v>6259.48</v>
      </c>
    </row>
    <row r="3" spans="2:8" ht="12.75">
      <c r="B3" s="2" t="s">
        <v>6</v>
      </c>
      <c r="C3" s="1">
        <v>1602.81</v>
      </c>
      <c r="D3" s="1" t="s">
        <v>7</v>
      </c>
      <c r="E3" s="1" t="s">
        <v>8</v>
      </c>
      <c r="F3" s="1">
        <v>15806.7</v>
      </c>
      <c r="G3" s="1">
        <v>13067.98</v>
      </c>
      <c r="H3" s="1">
        <v>20.03</v>
      </c>
    </row>
    <row r="4" spans="2:8" ht="12.75">
      <c r="B4" s="2" t="s">
        <v>426</v>
      </c>
      <c r="C4" s="3">
        <f>F14</f>
        <v>189680.40000000002</v>
      </c>
      <c r="D4" s="1" t="s">
        <v>7</v>
      </c>
      <c r="E4" s="1" t="s">
        <v>10</v>
      </c>
      <c r="F4" s="1">
        <v>15806.7</v>
      </c>
      <c r="G4" s="1">
        <v>15589.11</v>
      </c>
      <c r="H4" s="1">
        <v>43.03</v>
      </c>
    </row>
    <row r="5" spans="2:7" ht="12.75">
      <c r="B5" s="2" t="s">
        <v>11</v>
      </c>
      <c r="C5" s="3">
        <f>G14+H14</f>
        <v>188559.71</v>
      </c>
      <c r="D5" s="1" t="s">
        <v>7</v>
      </c>
      <c r="E5" s="1" t="s">
        <v>12</v>
      </c>
      <c r="F5" s="1">
        <v>15806.7</v>
      </c>
      <c r="G5" s="1">
        <v>19092.06</v>
      </c>
    </row>
    <row r="6" spans="2:8" ht="12.75">
      <c r="B6" s="2" t="s">
        <v>13</v>
      </c>
      <c r="C6" s="1">
        <f>C8+C9</f>
        <v>170192.75999999998</v>
      </c>
      <c r="D6" s="1" t="s">
        <v>7</v>
      </c>
      <c r="E6" s="1" t="s">
        <v>14</v>
      </c>
      <c r="F6" s="1">
        <v>15806.7</v>
      </c>
      <c r="G6" s="1">
        <v>12808.2</v>
      </c>
      <c r="H6" s="1">
        <v>459.58</v>
      </c>
    </row>
    <row r="7" spans="2:8" ht="12.75">
      <c r="B7" s="2" t="s">
        <v>15</v>
      </c>
      <c r="D7" s="1"/>
      <c r="E7" s="1" t="s">
        <v>16</v>
      </c>
      <c r="F7" s="1">
        <v>15806.7</v>
      </c>
      <c r="G7" s="1">
        <v>15633.54</v>
      </c>
      <c r="H7" s="1">
        <v>3092.24</v>
      </c>
    </row>
    <row r="8" spans="2:16" ht="12.75">
      <c r="B8" s="2" t="s">
        <v>17</v>
      </c>
      <c r="C8" s="3">
        <f>C29</f>
        <v>164235.75999999998</v>
      </c>
      <c r="D8" s="1" t="s">
        <v>7</v>
      </c>
      <c r="E8" s="3" t="s">
        <v>18</v>
      </c>
      <c r="F8" s="3">
        <v>15806.7</v>
      </c>
      <c r="G8" s="3">
        <v>14569.76</v>
      </c>
      <c r="H8" s="3">
        <v>19.31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5957</v>
      </c>
      <c r="D9" s="1" t="s">
        <v>7</v>
      </c>
      <c r="E9" s="1" t="s">
        <v>20</v>
      </c>
      <c r="F9" s="1">
        <v>15806.7</v>
      </c>
      <c r="G9" s="1">
        <v>12111.12</v>
      </c>
    </row>
    <row r="10" spans="2:8" ht="12.75">
      <c r="B10" s="2"/>
      <c r="D10" s="1"/>
      <c r="E10" s="1" t="s">
        <v>21</v>
      </c>
      <c r="F10" s="1">
        <v>15806.7</v>
      </c>
      <c r="G10" s="1">
        <v>14968.8</v>
      </c>
      <c r="H10" s="1">
        <v>2383.13</v>
      </c>
    </row>
    <row r="11" spans="2:8" ht="12.75">
      <c r="B11" s="2"/>
      <c r="D11" s="1"/>
      <c r="E11" s="1" t="s">
        <v>22</v>
      </c>
      <c r="F11" s="1">
        <v>15806.7</v>
      </c>
      <c r="G11" s="1">
        <v>15167.4</v>
      </c>
      <c r="H11" s="1">
        <v>506.52</v>
      </c>
    </row>
    <row r="12" spans="2:7" ht="12.75">
      <c r="B12" s="2" t="s">
        <v>23</v>
      </c>
      <c r="C12" s="1">
        <v>63365.78</v>
      </c>
      <c r="D12" s="1" t="s">
        <v>7</v>
      </c>
      <c r="E12" s="1" t="s">
        <v>24</v>
      </c>
      <c r="F12" s="1">
        <v>15806.7</v>
      </c>
      <c r="G12" s="1">
        <v>13992.16</v>
      </c>
    </row>
    <row r="13" spans="2:8" ht="12.75">
      <c r="B13" s="2" t="s">
        <v>25</v>
      </c>
      <c r="C13" s="1">
        <f>C3+C5-C6</f>
        <v>19969.76000000001</v>
      </c>
      <c r="D13" s="1" t="s">
        <v>7</v>
      </c>
      <c r="E13" s="1" t="s">
        <v>26</v>
      </c>
      <c r="F13" s="1">
        <v>15806.7</v>
      </c>
      <c r="G13" s="1">
        <v>15136.38</v>
      </c>
      <c r="H13" s="1">
        <v>506.52</v>
      </c>
    </row>
    <row r="14" spans="2:8" ht="12.75">
      <c r="B14" s="2"/>
      <c r="D14" s="1"/>
      <c r="F14" s="3">
        <f>F2+F3+F4+F5+F6+F7+F8+F9+F10+F11+F12+F13</f>
        <v>189680.40000000002</v>
      </c>
      <c r="G14" s="3">
        <f>G2+G3+G4+G5+G6+G7+G8+G9+G10+G11+G12+G13</f>
        <v>175269.87</v>
      </c>
      <c r="H14" s="3">
        <f>H2+H3+H4+H5+H6+H7+H8+H9+H10+H11+H12+H13</f>
        <v>13289.84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43807.19999999999</v>
      </c>
      <c r="E17" s="9">
        <v>3650.6</v>
      </c>
      <c r="F17" s="9">
        <v>3650.6</v>
      </c>
      <c r="G17" s="9">
        <v>3650.6</v>
      </c>
      <c r="H17" s="9">
        <v>3650.6</v>
      </c>
      <c r="I17" s="9">
        <v>3650.6</v>
      </c>
      <c r="J17" s="9">
        <v>3650.6</v>
      </c>
      <c r="K17" s="9">
        <v>3650.6</v>
      </c>
      <c r="L17" s="9">
        <v>3650.6</v>
      </c>
      <c r="M17" s="9">
        <v>3650.6</v>
      </c>
      <c r="N17" s="9">
        <v>3650.6</v>
      </c>
      <c r="O17" s="9">
        <v>3650.6</v>
      </c>
      <c r="P17" s="9">
        <v>3650.6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1354.92</v>
      </c>
      <c r="E18" s="9">
        <v>112.91</v>
      </c>
      <c r="F18" s="9">
        <v>112.91</v>
      </c>
      <c r="G18" s="9">
        <v>112.91</v>
      </c>
      <c r="H18" s="9">
        <v>112.91</v>
      </c>
      <c r="I18" s="9">
        <v>112.91</v>
      </c>
      <c r="J18" s="9">
        <v>112.91</v>
      </c>
      <c r="K18" s="9">
        <v>112.91</v>
      </c>
      <c r="L18" s="9">
        <v>112.91</v>
      </c>
      <c r="M18" s="9">
        <v>112.91</v>
      </c>
      <c r="N18" s="9">
        <v>112.91</v>
      </c>
      <c r="O18" s="9">
        <v>112.91</v>
      </c>
      <c r="P18" s="9">
        <v>112.91</v>
      </c>
    </row>
    <row r="19" spans="1:16" ht="12.75">
      <c r="A19" s="21">
        <v>3</v>
      </c>
      <c r="B19" s="12" t="s">
        <v>37</v>
      </c>
      <c r="C19" s="9">
        <f t="shared" si="0"/>
        <v>4215.120000000001</v>
      </c>
      <c r="E19" s="13">
        <v>351.26</v>
      </c>
      <c r="F19" s="13">
        <v>351.26</v>
      </c>
      <c r="G19" s="13">
        <v>351.26</v>
      </c>
      <c r="H19" s="13">
        <v>351.26</v>
      </c>
      <c r="I19" s="13">
        <v>351.26</v>
      </c>
      <c r="J19" s="13">
        <v>351.26</v>
      </c>
      <c r="K19" s="13">
        <v>351.26</v>
      </c>
      <c r="L19" s="13">
        <v>351.26</v>
      </c>
      <c r="M19" s="13">
        <v>351.26</v>
      </c>
      <c r="N19" s="13">
        <v>351.26</v>
      </c>
      <c r="O19" s="13">
        <v>351.26</v>
      </c>
      <c r="P19" s="13">
        <v>351.26</v>
      </c>
    </row>
    <row r="20" spans="1:16" ht="12.75">
      <c r="A20" s="19">
        <v>4</v>
      </c>
      <c r="B20" s="22" t="s">
        <v>64</v>
      </c>
      <c r="C20" s="9">
        <f t="shared" si="0"/>
        <v>1060</v>
      </c>
      <c r="E20" s="5">
        <v>0</v>
      </c>
      <c r="F20" s="5">
        <v>0</v>
      </c>
      <c r="G20" s="5">
        <v>1060</v>
      </c>
      <c r="H20" s="5"/>
      <c r="I20" s="5"/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28602.599999999995</v>
      </c>
      <c r="E21" s="5">
        <v>2383.55</v>
      </c>
      <c r="F21" s="5">
        <v>2383.55</v>
      </c>
      <c r="G21" s="5">
        <v>2383.55</v>
      </c>
      <c r="H21" s="5">
        <v>2383.55</v>
      </c>
      <c r="I21" s="5">
        <v>2383.55</v>
      </c>
      <c r="J21" s="5">
        <v>2383.55</v>
      </c>
      <c r="K21" s="5">
        <v>2383.55</v>
      </c>
      <c r="L21" s="5">
        <v>2383.55</v>
      </c>
      <c r="M21" s="5">
        <v>2383.55</v>
      </c>
      <c r="N21" s="5">
        <v>2383.55</v>
      </c>
      <c r="O21" s="5">
        <v>2383.55</v>
      </c>
      <c r="P21" s="5">
        <v>2383.55</v>
      </c>
    </row>
    <row r="22" spans="1:16" ht="22.5">
      <c r="A22" s="21">
        <v>6</v>
      </c>
      <c r="B22" s="12" t="s">
        <v>41</v>
      </c>
      <c r="C22" s="9">
        <f t="shared" si="0"/>
        <v>10838.88</v>
      </c>
      <c r="E22" s="5">
        <v>903.24</v>
      </c>
      <c r="F22" s="5">
        <v>903.24</v>
      </c>
      <c r="G22" s="5">
        <v>903.24</v>
      </c>
      <c r="H22" s="5">
        <v>903.24</v>
      </c>
      <c r="I22" s="5">
        <v>903.24</v>
      </c>
      <c r="J22" s="5">
        <v>903.24</v>
      </c>
      <c r="K22" s="5">
        <v>903.24</v>
      </c>
      <c r="L22" s="5">
        <v>903.24</v>
      </c>
      <c r="M22" s="5">
        <v>903.24</v>
      </c>
      <c r="N22" s="5">
        <v>903.24</v>
      </c>
      <c r="O22" s="5">
        <v>903.24</v>
      </c>
      <c r="P22" s="5">
        <v>903.24</v>
      </c>
    </row>
    <row r="23" spans="1:16" ht="12.75">
      <c r="A23" s="19">
        <v>7</v>
      </c>
      <c r="B23" s="12" t="s">
        <v>65</v>
      </c>
      <c r="C23" s="9">
        <f t="shared" si="0"/>
        <v>752.7600000000001</v>
      </c>
      <c r="E23" s="5">
        <v>62.73</v>
      </c>
      <c r="F23" s="5">
        <v>62.73</v>
      </c>
      <c r="G23" s="5">
        <v>62.73</v>
      </c>
      <c r="H23" s="5">
        <v>62.73</v>
      </c>
      <c r="I23" s="5">
        <v>62.73</v>
      </c>
      <c r="J23" s="5">
        <v>62.73</v>
      </c>
      <c r="K23" s="5">
        <v>62.73</v>
      </c>
      <c r="L23" s="5">
        <v>62.73</v>
      </c>
      <c r="M23" s="5">
        <v>62.73</v>
      </c>
      <c r="N23" s="5">
        <v>62.73</v>
      </c>
      <c r="O23" s="5">
        <v>62.73</v>
      </c>
      <c r="P23" s="5">
        <v>62.73</v>
      </c>
    </row>
    <row r="24" spans="1:16" ht="45">
      <c r="A24" s="20">
        <v>8</v>
      </c>
      <c r="B24" s="12" t="s">
        <v>66</v>
      </c>
      <c r="C24" s="9">
        <f t="shared" si="0"/>
        <v>34925.27999999999</v>
      </c>
      <c r="E24" s="15">
        <v>2910.44</v>
      </c>
      <c r="F24" s="15">
        <v>2910.44</v>
      </c>
      <c r="G24" s="15">
        <v>2910.44</v>
      </c>
      <c r="H24" s="15">
        <v>2910.44</v>
      </c>
      <c r="I24" s="15">
        <v>2910.44</v>
      </c>
      <c r="J24" s="15">
        <v>2910.44</v>
      </c>
      <c r="K24" s="15">
        <v>2910.44</v>
      </c>
      <c r="L24" s="15">
        <v>2910.44</v>
      </c>
      <c r="M24" s="15">
        <v>2910.44</v>
      </c>
      <c r="N24" s="15">
        <v>2910.44</v>
      </c>
      <c r="O24" s="15">
        <v>2910.44</v>
      </c>
      <c r="P24" s="15">
        <v>2910.44</v>
      </c>
    </row>
    <row r="25" spans="1:16" ht="12.75">
      <c r="A25" s="21">
        <v>9</v>
      </c>
      <c r="B25" s="16" t="s">
        <v>45</v>
      </c>
      <c r="C25" s="9">
        <f t="shared" si="0"/>
        <v>18064.8</v>
      </c>
      <c r="E25" s="5">
        <v>1505.4</v>
      </c>
      <c r="F25" s="5">
        <v>1505.4</v>
      </c>
      <c r="G25" s="5">
        <v>1505.4</v>
      </c>
      <c r="H25" s="5">
        <v>1505.4</v>
      </c>
      <c r="I25" s="5">
        <v>1505.4</v>
      </c>
      <c r="J25" s="5">
        <v>1505.4</v>
      </c>
      <c r="K25" s="5">
        <v>1505.4</v>
      </c>
      <c r="L25" s="5">
        <v>1505.4</v>
      </c>
      <c r="M25" s="5">
        <v>1505.4</v>
      </c>
      <c r="N25" s="5">
        <v>1505.4</v>
      </c>
      <c r="O25" s="5">
        <v>1505.4</v>
      </c>
      <c r="P25" s="5">
        <v>1505.4</v>
      </c>
    </row>
    <row r="26" spans="1:16" ht="12.75">
      <c r="A26" s="19">
        <v>10</v>
      </c>
      <c r="B26" s="12" t="s">
        <v>47</v>
      </c>
      <c r="C26" s="9">
        <f t="shared" si="0"/>
        <v>8571</v>
      </c>
      <c r="E26" s="5">
        <v>639.8</v>
      </c>
      <c r="F26" s="5">
        <v>501.8</v>
      </c>
      <c r="G26" s="5">
        <v>501.8</v>
      </c>
      <c r="H26" s="5">
        <v>1707.5</v>
      </c>
      <c r="I26" s="5">
        <v>1707.5</v>
      </c>
      <c r="J26" s="5">
        <v>501.8</v>
      </c>
      <c r="K26" s="5">
        <v>501.8</v>
      </c>
      <c r="L26" s="5">
        <v>501.8</v>
      </c>
      <c r="M26" s="5">
        <v>501.8</v>
      </c>
      <c r="N26" s="5">
        <v>501.8</v>
      </c>
      <c r="O26" s="5">
        <v>501.8</v>
      </c>
      <c r="P26" s="5">
        <v>501.8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12043.200000000003</v>
      </c>
      <c r="E28" s="15">
        <v>1003.6</v>
      </c>
      <c r="F28" s="15">
        <v>1003.6</v>
      </c>
      <c r="G28" s="15">
        <v>1003.6</v>
      </c>
      <c r="H28" s="15">
        <v>1003.6</v>
      </c>
      <c r="I28" s="15">
        <v>1003.6</v>
      </c>
      <c r="J28" s="15">
        <v>1003.6</v>
      </c>
      <c r="K28" s="15">
        <v>1003.6</v>
      </c>
      <c r="L28" s="15">
        <v>1003.6</v>
      </c>
      <c r="M28" s="15">
        <v>1003.6</v>
      </c>
      <c r="N28" s="15">
        <v>1003.6</v>
      </c>
      <c r="O28" s="15">
        <v>1003.6</v>
      </c>
      <c r="P28" s="15">
        <v>1003.6</v>
      </c>
    </row>
    <row r="29" spans="1:16" ht="12.75">
      <c r="A29" s="19"/>
      <c r="B29" s="6" t="s">
        <v>52</v>
      </c>
      <c r="C29" s="15">
        <f>SUM(C17:C28)</f>
        <v>164235.75999999998</v>
      </c>
      <c r="E29" s="15">
        <f>SUM(E17:E28)</f>
        <v>13523.529999999999</v>
      </c>
      <c r="F29" s="15">
        <f aca="true" t="shared" si="1" ref="F29:P29">SUM(F17:F28)</f>
        <v>13385.529999999999</v>
      </c>
      <c r="G29" s="15">
        <f t="shared" si="1"/>
        <v>14445.529999999999</v>
      </c>
      <c r="H29" s="15">
        <f t="shared" si="1"/>
        <v>14591.23</v>
      </c>
      <c r="I29" s="15">
        <f t="shared" si="1"/>
        <v>14591.23</v>
      </c>
      <c r="J29" s="15">
        <f t="shared" si="1"/>
        <v>13385.529999999999</v>
      </c>
      <c r="K29" s="15">
        <f t="shared" si="1"/>
        <v>13385.529999999999</v>
      </c>
      <c r="L29" s="15">
        <f t="shared" si="1"/>
        <v>13385.529999999999</v>
      </c>
      <c r="M29" s="15">
        <f t="shared" si="1"/>
        <v>13385.529999999999</v>
      </c>
      <c r="N29" s="15">
        <f t="shared" si="1"/>
        <v>13385.529999999999</v>
      </c>
      <c r="O29" s="15">
        <f t="shared" si="1"/>
        <v>13385.529999999999</v>
      </c>
      <c r="P29" s="15">
        <f t="shared" si="1"/>
        <v>13385.529999999999</v>
      </c>
    </row>
    <row r="30" spans="1:16" ht="12.75">
      <c r="A30" s="19">
        <v>13</v>
      </c>
      <c r="B30" s="5" t="s">
        <v>19</v>
      </c>
      <c r="C30" s="15">
        <f>C31+C32+C33+C34</f>
        <v>5957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3765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1800</v>
      </c>
      <c r="O30" s="15">
        <f t="shared" si="2"/>
        <v>392</v>
      </c>
      <c r="P30" s="15">
        <f t="shared" si="2"/>
        <v>0</v>
      </c>
    </row>
    <row r="31" spans="1:16" ht="12.75">
      <c r="A31" s="4"/>
      <c r="B31" s="4" t="s">
        <v>531</v>
      </c>
      <c r="C31" s="9">
        <f>E31+F31+G31+H31+I31+J31+K31+L31+M31+N31+O31+P31</f>
        <v>224</v>
      </c>
      <c r="E31" s="4"/>
      <c r="F31" s="4"/>
      <c r="G31" s="4"/>
      <c r="H31" s="4"/>
      <c r="I31" s="4"/>
      <c r="J31" s="4">
        <v>224</v>
      </c>
      <c r="K31" s="4"/>
      <c r="L31" s="4"/>
      <c r="M31" s="4"/>
      <c r="N31" s="4"/>
      <c r="O31" s="4"/>
      <c r="P31" s="4"/>
    </row>
    <row r="32" spans="1:16" ht="12.75">
      <c r="A32" s="4"/>
      <c r="B32" s="24" t="s">
        <v>532</v>
      </c>
      <c r="C32" s="9">
        <f>E32+F32+G32+H32+I32+J32+K32+L32+M32+N32+O32+P32</f>
        <v>3541</v>
      </c>
      <c r="E32" s="4"/>
      <c r="F32" s="4"/>
      <c r="G32" s="4"/>
      <c r="H32" s="4"/>
      <c r="I32" s="4"/>
      <c r="J32" s="4">
        <v>3541</v>
      </c>
      <c r="K32" s="4"/>
      <c r="L32" s="4"/>
      <c r="M32" s="4"/>
      <c r="N32" s="4"/>
      <c r="O32" s="4"/>
      <c r="P32" s="4"/>
    </row>
    <row r="33" spans="1:16" ht="12.75">
      <c r="A33" s="4"/>
      <c r="B33" s="4" t="s">
        <v>533</v>
      </c>
      <c r="C33" s="9">
        <f>E33+F33+G33+H33+I33+J33+K33+L33+M33+N33+O33+P33</f>
        <v>1800</v>
      </c>
      <c r="E33" s="4"/>
      <c r="F33" s="4"/>
      <c r="G33" s="4"/>
      <c r="H33" s="4"/>
      <c r="I33" s="4"/>
      <c r="J33" s="4"/>
      <c r="K33" s="4"/>
      <c r="L33" s="4"/>
      <c r="M33" s="4"/>
      <c r="N33" s="4">
        <v>1800</v>
      </c>
      <c r="O33" s="4"/>
      <c r="P33" s="4"/>
    </row>
    <row r="34" spans="1:16" ht="12.75">
      <c r="A34" s="4"/>
      <c r="B34" s="4" t="s">
        <v>534</v>
      </c>
      <c r="C34" s="9">
        <f>E34+F34+G34+H34+I34+J34+K34+L34+M34+N34+O34+P34</f>
        <v>392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392</v>
      </c>
      <c r="P34" s="4"/>
    </row>
    <row r="35" spans="1:16" ht="12.75">
      <c r="A35" s="4"/>
      <c r="B35" s="4" t="s">
        <v>56</v>
      </c>
      <c r="C35" s="17">
        <f>C29+C30</f>
        <v>170192.75999999998</v>
      </c>
      <c r="E35" s="17">
        <f>E29+E30</f>
        <v>13523.529999999999</v>
      </c>
      <c r="F35" s="17">
        <f aca="true" t="shared" si="3" ref="F35:P35">F29+F30</f>
        <v>13385.529999999999</v>
      </c>
      <c r="G35" s="17">
        <f t="shared" si="3"/>
        <v>14445.529999999999</v>
      </c>
      <c r="H35" s="17">
        <f t="shared" si="3"/>
        <v>14591.23</v>
      </c>
      <c r="I35" s="17">
        <f t="shared" si="3"/>
        <v>14591.23</v>
      </c>
      <c r="J35" s="17">
        <f t="shared" si="3"/>
        <v>17150.53</v>
      </c>
      <c r="K35" s="17">
        <f t="shared" si="3"/>
        <v>13385.529999999999</v>
      </c>
      <c r="L35" s="17">
        <f t="shared" si="3"/>
        <v>13385.529999999999</v>
      </c>
      <c r="M35" s="17">
        <f t="shared" si="3"/>
        <v>13385.529999999999</v>
      </c>
      <c r="N35" s="17">
        <f t="shared" si="3"/>
        <v>15185.529999999999</v>
      </c>
      <c r="O35" s="17">
        <f t="shared" si="3"/>
        <v>13777.529999999999</v>
      </c>
      <c r="P35" s="17">
        <f t="shared" si="3"/>
        <v>13385.529999999999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Q28" sqref="Q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529</v>
      </c>
      <c r="F1" s="1" t="s">
        <v>2</v>
      </c>
      <c r="G1" s="1" t="s">
        <v>3</v>
      </c>
    </row>
    <row r="2" spans="2:7" ht="12.75">
      <c r="B2" s="2" t="s">
        <v>535</v>
      </c>
      <c r="D2" s="1"/>
      <c r="E2" s="1" t="s">
        <v>5</v>
      </c>
      <c r="F2" s="1">
        <v>9751.14</v>
      </c>
      <c r="G2" s="1">
        <v>7299.87</v>
      </c>
    </row>
    <row r="3" spans="2:7" ht="12.75">
      <c r="B3" s="2" t="s">
        <v>6</v>
      </c>
      <c r="C3" s="1">
        <v>14038.31</v>
      </c>
      <c r="D3" s="1" t="s">
        <v>7</v>
      </c>
      <c r="E3" s="1" t="s">
        <v>8</v>
      </c>
      <c r="F3" s="1">
        <v>9751.14</v>
      </c>
      <c r="G3" s="1">
        <v>8121.62</v>
      </c>
    </row>
    <row r="4" spans="2:7" ht="12.75">
      <c r="B4" s="2" t="s">
        <v>9</v>
      </c>
      <c r="C4" s="3">
        <f>F14</f>
        <v>117013.95</v>
      </c>
      <c r="D4" s="1" t="s">
        <v>7</v>
      </c>
      <c r="E4" s="1" t="s">
        <v>10</v>
      </c>
      <c r="F4" s="1">
        <v>9751.14</v>
      </c>
      <c r="G4" s="1">
        <v>11196.53</v>
      </c>
    </row>
    <row r="5" spans="2:7" ht="12.75">
      <c r="B5" s="2" t="s">
        <v>11</v>
      </c>
      <c r="C5" s="3">
        <f>G14+H14</f>
        <v>114882.66000000002</v>
      </c>
      <c r="D5" s="1" t="s">
        <v>7</v>
      </c>
      <c r="E5" s="1" t="s">
        <v>12</v>
      </c>
      <c r="F5" s="1">
        <v>9751.14</v>
      </c>
      <c r="G5" s="1">
        <v>7843.5</v>
      </c>
    </row>
    <row r="6" spans="2:7" ht="12.75">
      <c r="B6" s="2" t="s">
        <v>63</v>
      </c>
      <c r="C6" s="1">
        <f>C8+C9</f>
        <v>112750.84000000001</v>
      </c>
      <c r="D6" s="1" t="s">
        <v>7</v>
      </c>
      <c r="E6" s="1" t="s">
        <v>14</v>
      </c>
      <c r="F6" s="1">
        <v>9751.14</v>
      </c>
      <c r="G6" s="1">
        <v>8936.3</v>
      </c>
    </row>
    <row r="7" spans="2:7" ht="12.75">
      <c r="B7" s="2" t="s">
        <v>15</v>
      </c>
      <c r="D7" s="1"/>
      <c r="E7" s="1" t="s">
        <v>16</v>
      </c>
      <c r="F7" s="1">
        <v>9751.14</v>
      </c>
      <c r="G7" s="1">
        <v>11094.93</v>
      </c>
    </row>
    <row r="8" spans="2:16" ht="12.75">
      <c r="B8" s="2" t="s">
        <v>17</v>
      </c>
      <c r="C8" s="3">
        <f>C29</f>
        <v>102189.84000000001</v>
      </c>
      <c r="D8" s="1" t="s">
        <v>7</v>
      </c>
      <c r="E8" s="3" t="s">
        <v>18</v>
      </c>
      <c r="F8" s="3">
        <v>9751.14</v>
      </c>
      <c r="G8" s="3">
        <v>12810.36</v>
      </c>
      <c r="H8" s="3">
        <v>530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10561</v>
      </c>
      <c r="D9" s="1" t="s">
        <v>7</v>
      </c>
      <c r="E9" s="1" t="s">
        <v>20</v>
      </c>
      <c r="F9" s="1">
        <v>9751.14</v>
      </c>
      <c r="G9" s="1">
        <v>7682.22</v>
      </c>
    </row>
    <row r="10" spans="2:7" ht="12.75">
      <c r="B10" s="2"/>
      <c r="D10" s="1"/>
      <c r="E10" s="1" t="s">
        <v>21</v>
      </c>
      <c r="F10" s="1">
        <v>9751.14</v>
      </c>
      <c r="G10" s="1">
        <v>11319.73</v>
      </c>
    </row>
    <row r="11" spans="2:8" ht="12.75">
      <c r="B11" s="2"/>
      <c r="D11" s="1"/>
      <c r="E11" s="1" t="s">
        <v>22</v>
      </c>
      <c r="F11" s="1">
        <v>9751.41</v>
      </c>
      <c r="G11" s="1">
        <v>7853.58</v>
      </c>
      <c r="H11" s="1">
        <v>90.39</v>
      </c>
    </row>
    <row r="12" spans="2:8" ht="12.75">
      <c r="B12" s="2" t="s">
        <v>23</v>
      </c>
      <c r="C12" s="1">
        <v>11883.89</v>
      </c>
      <c r="D12" s="1" t="s">
        <v>7</v>
      </c>
      <c r="E12" s="1" t="s">
        <v>24</v>
      </c>
      <c r="F12" s="1">
        <v>9751.14</v>
      </c>
      <c r="G12" s="1">
        <v>9874.88</v>
      </c>
      <c r="H12" s="1">
        <v>161.25</v>
      </c>
    </row>
    <row r="13" spans="2:7" ht="12.75">
      <c r="B13" s="2" t="s">
        <v>25</v>
      </c>
      <c r="C13" s="1">
        <f>C3+C5-C6</f>
        <v>16170.130000000005</v>
      </c>
      <c r="D13" s="1" t="s">
        <v>7</v>
      </c>
      <c r="E13" s="1" t="s">
        <v>26</v>
      </c>
      <c r="F13" s="1">
        <v>9751.14</v>
      </c>
      <c r="G13" s="1">
        <v>10067.5</v>
      </c>
    </row>
    <row r="14" spans="2:8" ht="12.75">
      <c r="B14" s="2"/>
      <c r="D14" s="1"/>
      <c r="F14" s="3">
        <f>F2+F3+F4+F5+F6+F7+F8+F9+F10+F11+F12+F13</f>
        <v>117013.95</v>
      </c>
      <c r="G14" s="3">
        <f>G2+G3+G4+G5+G6+G7+G8+G9+G10+G11+G12+G13</f>
        <v>114101.02000000002</v>
      </c>
      <c r="H14" s="3">
        <f>H2+H3+H4+H5+H6+H7+H8+H9+H10+H11+H12+H13</f>
        <v>781.64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27024.599999999995</v>
      </c>
      <c r="E17" s="9">
        <v>2252.05</v>
      </c>
      <c r="F17" s="9">
        <v>2252.05</v>
      </c>
      <c r="G17" s="9">
        <v>2252.05</v>
      </c>
      <c r="H17" s="9">
        <v>2252.05</v>
      </c>
      <c r="I17" s="9">
        <v>2252.05</v>
      </c>
      <c r="J17" s="9">
        <v>2252.05</v>
      </c>
      <c r="K17" s="9">
        <v>2252.05</v>
      </c>
      <c r="L17" s="9">
        <v>2252.05</v>
      </c>
      <c r="M17" s="9">
        <v>2252.05</v>
      </c>
      <c r="N17" s="9">
        <v>2252.05</v>
      </c>
      <c r="O17" s="9">
        <v>2252.05</v>
      </c>
      <c r="P17" s="9">
        <v>2252.05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835.7999999999998</v>
      </c>
      <c r="E18" s="9">
        <v>69.65</v>
      </c>
      <c r="F18" s="9">
        <v>69.65</v>
      </c>
      <c r="G18" s="9">
        <v>69.65</v>
      </c>
      <c r="H18" s="9">
        <v>69.65</v>
      </c>
      <c r="I18" s="9">
        <v>69.65</v>
      </c>
      <c r="J18" s="9">
        <v>69.65</v>
      </c>
      <c r="K18" s="9">
        <v>69.65</v>
      </c>
      <c r="L18" s="9">
        <v>69.65</v>
      </c>
      <c r="M18" s="9">
        <v>69.65</v>
      </c>
      <c r="N18" s="9">
        <v>69.65</v>
      </c>
      <c r="O18" s="9">
        <v>69.65</v>
      </c>
      <c r="P18" s="9">
        <v>69.65</v>
      </c>
    </row>
    <row r="19" spans="1:16" ht="12.75">
      <c r="A19" s="21">
        <v>3</v>
      </c>
      <c r="B19" s="12" t="s">
        <v>37</v>
      </c>
      <c r="C19" s="9">
        <f t="shared" si="0"/>
        <v>2600.28</v>
      </c>
      <c r="E19" s="13">
        <v>216.69</v>
      </c>
      <c r="F19" s="13">
        <v>216.69</v>
      </c>
      <c r="G19" s="13">
        <v>216.69</v>
      </c>
      <c r="H19" s="13">
        <v>216.69</v>
      </c>
      <c r="I19" s="13">
        <v>216.69</v>
      </c>
      <c r="J19" s="13">
        <v>216.69</v>
      </c>
      <c r="K19" s="13">
        <v>216.69</v>
      </c>
      <c r="L19" s="13">
        <v>216.69</v>
      </c>
      <c r="M19" s="13">
        <v>216.69</v>
      </c>
      <c r="N19" s="13">
        <v>216.69</v>
      </c>
      <c r="O19" s="13">
        <v>216.69</v>
      </c>
      <c r="P19" s="13">
        <v>216.69</v>
      </c>
    </row>
    <row r="20" spans="1:16" ht="12.75">
      <c r="A20" s="19">
        <v>4</v>
      </c>
      <c r="B20" s="22" t="s">
        <v>64</v>
      </c>
      <c r="C20" s="9">
        <f t="shared" si="0"/>
        <v>3600</v>
      </c>
      <c r="E20" s="5">
        <v>0</v>
      </c>
      <c r="F20" s="5">
        <v>1600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2000</v>
      </c>
    </row>
    <row r="21" spans="1:16" ht="22.5">
      <c r="A21" s="20">
        <v>5</v>
      </c>
      <c r="B21" s="12" t="s">
        <v>39</v>
      </c>
      <c r="C21" s="9">
        <f t="shared" si="0"/>
        <v>17644.920000000002</v>
      </c>
      <c r="E21" s="5">
        <v>1470.41</v>
      </c>
      <c r="F21" s="5">
        <v>1470.41</v>
      </c>
      <c r="G21" s="5">
        <v>1470.41</v>
      </c>
      <c r="H21" s="5">
        <v>1470.41</v>
      </c>
      <c r="I21" s="5">
        <v>1470.41</v>
      </c>
      <c r="J21" s="5">
        <v>1470.41</v>
      </c>
      <c r="K21" s="5">
        <v>1470.41</v>
      </c>
      <c r="L21" s="5">
        <v>1470.41</v>
      </c>
      <c r="M21" s="5">
        <v>1470.41</v>
      </c>
      <c r="N21" s="5">
        <v>1470.41</v>
      </c>
      <c r="O21" s="5">
        <v>1470.41</v>
      </c>
      <c r="P21" s="5">
        <v>1470.41</v>
      </c>
    </row>
    <row r="22" spans="1:16" ht="22.5">
      <c r="A22" s="21">
        <v>6</v>
      </c>
      <c r="B22" s="12" t="s">
        <v>41</v>
      </c>
      <c r="C22" s="9">
        <f t="shared" si="0"/>
        <v>6686.52</v>
      </c>
      <c r="E22" s="5">
        <v>557.21</v>
      </c>
      <c r="F22" s="5">
        <v>557.21</v>
      </c>
      <c r="G22" s="5">
        <v>557.21</v>
      </c>
      <c r="H22" s="5">
        <v>557.21</v>
      </c>
      <c r="I22" s="5">
        <v>557.21</v>
      </c>
      <c r="J22" s="5">
        <v>557.21</v>
      </c>
      <c r="K22" s="5">
        <v>557.21</v>
      </c>
      <c r="L22" s="5">
        <v>557.21</v>
      </c>
      <c r="M22" s="5">
        <v>557.21</v>
      </c>
      <c r="N22" s="5">
        <v>557.21</v>
      </c>
      <c r="O22" s="5">
        <v>557.21</v>
      </c>
      <c r="P22" s="5">
        <v>557.21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21545.400000000005</v>
      </c>
      <c r="E24" s="15">
        <v>1795.45</v>
      </c>
      <c r="F24" s="15">
        <v>1795.45</v>
      </c>
      <c r="G24" s="15">
        <v>1795.45</v>
      </c>
      <c r="H24" s="15">
        <v>1795.45</v>
      </c>
      <c r="I24" s="15">
        <v>1795.45</v>
      </c>
      <c r="J24" s="15">
        <v>1795.45</v>
      </c>
      <c r="K24" s="15">
        <v>1795.45</v>
      </c>
      <c r="L24" s="15">
        <v>1795.45</v>
      </c>
      <c r="M24" s="15">
        <v>1795.45</v>
      </c>
      <c r="N24" s="15">
        <v>1795.45</v>
      </c>
      <c r="O24" s="15">
        <v>1795.45</v>
      </c>
      <c r="P24" s="15">
        <v>1795.45</v>
      </c>
    </row>
    <row r="25" spans="1:16" ht="12.75">
      <c r="A25" s="21">
        <v>9</v>
      </c>
      <c r="B25" s="16" t="s">
        <v>45</v>
      </c>
      <c r="C25" s="9">
        <f t="shared" si="0"/>
        <v>14822.88</v>
      </c>
      <c r="E25" s="5">
        <v>1235.24</v>
      </c>
      <c r="F25" s="5">
        <v>1235.24</v>
      </c>
      <c r="G25" s="5">
        <v>1235.24</v>
      </c>
      <c r="H25" s="5">
        <v>1235.24</v>
      </c>
      <c r="I25" s="5">
        <v>1235.24</v>
      </c>
      <c r="J25" s="5">
        <v>1235.24</v>
      </c>
      <c r="K25" s="5">
        <v>1235.24</v>
      </c>
      <c r="L25" s="5">
        <v>1235.24</v>
      </c>
      <c r="M25" s="5">
        <v>1235.24</v>
      </c>
      <c r="N25" s="5">
        <v>1235.24</v>
      </c>
      <c r="O25" s="5">
        <v>1235.24</v>
      </c>
      <c r="P25" s="5">
        <v>1235.24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7429.44</v>
      </c>
      <c r="E28" s="15">
        <v>619.12</v>
      </c>
      <c r="F28" s="15">
        <v>619.12</v>
      </c>
      <c r="G28" s="15">
        <v>619.12</v>
      </c>
      <c r="H28" s="15">
        <v>619.12</v>
      </c>
      <c r="I28" s="15">
        <v>619.12</v>
      </c>
      <c r="J28" s="15">
        <v>619.12</v>
      </c>
      <c r="K28" s="15">
        <v>619.12</v>
      </c>
      <c r="L28" s="15">
        <v>619.12</v>
      </c>
      <c r="M28" s="15">
        <v>619.12</v>
      </c>
      <c r="N28" s="15">
        <v>619.12</v>
      </c>
      <c r="O28" s="15">
        <v>619.12</v>
      </c>
      <c r="P28" s="15">
        <v>619.12</v>
      </c>
    </row>
    <row r="29" spans="1:16" ht="12.75">
      <c r="A29" s="19"/>
      <c r="B29" s="6" t="s">
        <v>52</v>
      </c>
      <c r="C29" s="15">
        <f>SUM(C17:C28)</f>
        <v>102189.84000000001</v>
      </c>
      <c r="E29" s="15">
        <f>SUM(E17:E28)</f>
        <v>8215.82</v>
      </c>
      <c r="F29" s="15">
        <f aca="true" t="shared" si="1" ref="F29:P29">SUM(F17:F28)</f>
        <v>9815.820000000002</v>
      </c>
      <c r="G29" s="15">
        <f t="shared" si="1"/>
        <v>8215.82</v>
      </c>
      <c r="H29" s="15">
        <f t="shared" si="1"/>
        <v>8215.82</v>
      </c>
      <c r="I29" s="15">
        <f t="shared" si="1"/>
        <v>8215.82</v>
      </c>
      <c r="J29" s="15">
        <f t="shared" si="1"/>
        <v>8215.82</v>
      </c>
      <c r="K29" s="15">
        <f t="shared" si="1"/>
        <v>8215.82</v>
      </c>
      <c r="L29" s="15">
        <f t="shared" si="1"/>
        <v>8215.82</v>
      </c>
      <c r="M29" s="15">
        <f t="shared" si="1"/>
        <v>8215.82</v>
      </c>
      <c r="N29" s="15">
        <f t="shared" si="1"/>
        <v>8215.82</v>
      </c>
      <c r="O29" s="15">
        <f t="shared" si="1"/>
        <v>8215.82</v>
      </c>
      <c r="P29" s="15">
        <f t="shared" si="1"/>
        <v>10215.820000000002</v>
      </c>
    </row>
    <row r="30" spans="1:16" ht="12.75">
      <c r="A30" s="19">
        <v>13</v>
      </c>
      <c r="B30" s="5" t="s">
        <v>19</v>
      </c>
      <c r="C30" s="15">
        <f>C31+C32+C33+C34</f>
        <v>10561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2000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8561</v>
      </c>
    </row>
    <row r="31" spans="1:16" ht="12.75">
      <c r="A31" s="4"/>
      <c r="B31" s="24" t="s">
        <v>536</v>
      </c>
      <c r="C31" s="9">
        <f>E31+F31+G31+H31+I31+J31+K31+L31+M31+N31+O31+P31</f>
        <v>2000</v>
      </c>
      <c r="E31" s="4"/>
      <c r="F31" s="4"/>
      <c r="G31" s="4"/>
      <c r="H31" s="4"/>
      <c r="I31" s="4"/>
      <c r="J31" s="4"/>
      <c r="K31" s="4"/>
      <c r="L31" s="4">
        <v>2000</v>
      </c>
      <c r="M31" s="4"/>
      <c r="N31" s="4"/>
      <c r="O31" s="4"/>
      <c r="P31" s="4"/>
    </row>
    <row r="32" spans="1:16" ht="12.75">
      <c r="A32" s="4"/>
      <c r="B32" s="24" t="s">
        <v>537</v>
      </c>
      <c r="C32" s="9">
        <f>E32+F32+G32+H32+I32+J32+K32+L32+M32+N32+O32+P32</f>
        <v>8561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8561</v>
      </c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112750.84000000001</v>
      </c>
      <c r="E35" s="17">
        <f>E29+E30</f>
        <v>8215.82</v>
      </c>
      <c r="F35" s="17">
        <f aca="true" t="shared" si="3" ref="F35:P35">F29+F30</f>
        <v>9815.820000000002</v>
      </c>
      <c r="G35" s="17">
        <f t="shared" si="3"/>
        <v>8215.82</v>
      </c>
      <c r="H35" s="17">
        <f t="shared" si="3"/>
        <v>8215.82</v>
      </c>
      <c r="I35" s="17">
        <f t="shared" si="3"/>
        <v>8215.82</v>
      </c>
      <c r="J35" s="17">
        <f t="shared" si="3"/>
        <v>8215.82</v>
      </c>
      <c r="K35" s="17">
        <f t="shared" si="3"/>
        <v>8215.82</v>
      </c>
      <c r="L35" s="17">
        <f t="shared" si="3"/>
        <v>10215.82</v>
      </c>
      <c r="M35" s="17">
        <f t="shared" si="3"/>
        <v>8215.82</v>
      </c>
      <c r="N35" s="17">
        <f t="shared" si="3"/>
        <v>8215.82</v>
      </c>
      <c r="O35" s="17">
        <f t="shared" si="3"/>
        <v>8215.82</v>
      </c>
      <c r="P35" s="17">
        <f t="shared" si="3"/>
        <v>18776.82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529</v>
      </c>
      <c r="F1" s="1" t="s">
        <v>2</v>
      </c>
      <c r="G1" s="1" t="s">
        <v>3</v>
      </c>
    </row>
    <row r="2" spans="2:7" ht="12.75">
      <c r="B2" s="2" t="s">
        <v>538</v>
      </c>
      <c r="D2" s="1"/>
      <c r="E2" s="1" t="s">
        <v>5</v>
      </c>
      <c r="F2" s="1">
        <v>11165.49</v>
      </c>
      <c r="G2" s="1">
        <v>8336.75</v>
      </c>
    </row>
    <row r="3" spans="2:7" ht="12.75">
      <c r="B3" s="2" t="s">
        <v>6</v>
      </c>
      <c r="C3" s="1">
        <v>90216.27</v>
      </c>
      <c r="D3" s="1" t="s">
        <v>7</v>
      </c>
      <c r="E3" s="1" t="s">
        <v>8</v>
      </c>
      <c r="F3" s="1">
        <v>11165.49</v>
      </c>
      <c r="G3" s="1">
        <v>9519.93</v>
      </c>
    </row>
    <row r="4" spans="2:8" ht="12.75">
      <c r="B4" s="2" t="s">
        <v>9</v>
      </c>
      <c r="C4" s="3">
        <f>F14</f>
        <v>133752.15000000002</v>
      </c>
      <c r="D4" s="1" t="s">
        <v>7</v>
      </c>
      <c r="E4" s="1" t="s">
        <v>10</v>
      </c>
      <c r="F4" s="1">
        <v>11165.49</v>
      </c>
      <c r="G4" s="1">
        <v>11358.41</v>
      </c>
      <c r="H4" s="1">
        <v>4716</v>
      </c>
    </row>
    <row r="5" spans="2:7" ht="12.75">
      <c r="B5" s="2" t="s">
        <v>11</v>
      </c>
      <c r="C5" s="3">
        <f>G14+H14</f>
        <v>124543.36</v>
      </c>
      <c r="D5" s="1" t="s">
        <v>7</v>
      </c>
      <c r="E5" s="1" t="s">
        <v>12</v>
      </c>
      <c r="F5" s="1">
        <v>11165.49</v>
      </c>
      <c r="G5" s="1">
        <v>6844.95</v>
      </c>
    </row>
    <row r="6" spans="2:7" ht="12.75">
      <c r="B6" s="2" t="s">
        <v>13</v>
      </c>
      <c r="C6" s="1">
        <f>C8+C9</f>
        <v>134452.97999999998</v>
      </c>
      <c r="D6" s="1" t="s">
        <v>7</v>
      </c>
      <c r="E6" s="1" t="s">
        <v>14</v>
      </c>
      <c r="F6" s="1">
        <v>11165.49</v>
      </c>
      <c r="G6" s="1">
        <v>8971.83</v>
      </c>
    </row>
    <row r="7" spans="2:7" ht="12.75">
      <c r="B7" s="2" t="s">
        <v>15</v>
      </c>
      <c r="D7" s="1"/>
      <c r="E7" s="1" t="s">
        <v>16</v>
      </c>
      <c r="F7" s="1">
        <v>11132.1</v>
      </c>
      <c r="G7" s="1">
        <v>11362.05</v>
      </c>
    </row>
    <row r="8" spans="2:16" ht="12.75">
      <c r="B8" s="2" t="s">
        <v>17</v>
      </c>
      <c r="C8" s="3">
        <f>C29</f>
        <v>127277.97999999998</v>
      </c>
      <c r="D8" s="1" t="s">
        <v>7</v>
      </c>
      <c r="E8" s="3" t="s">
        <v>18</v>
      </c>
      <c r="F8" s="3">
        <v>11132.1</v>
      </c>
      <c r="G8" s="3">
        <v>8333.64</v>
      </c>
      <c r="H8" s="3">
        <v>637.56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7175</v>
      </c>
      <c r="D9" s="1" t="s">
        <v>7</v>
      </c>
      <c r="E9" s="1" t="s">
        <v>20</v>
      </c>
      <c r="F9" s="1">
        <v>11132.1</v>
      </c>
      <c r="G9" s="1">
        <v>7886.84</v>
      </c>
      <c r="H9" s="1">
        <v>2041.2</v>
      </c>
    </row>
    <row r="10" spans="2:7" ht="12.75">
      <c r="B10" s="2"/>
      <c r="D10" s="1"/>
      <c r="E10" s="1" t="s">
        <v>21</v>
      </c>
      <c r="F10" s="1">
        <v>11132.1</v>
      </c>
      <c r="G10" s="1">
        <v>12620.16</v>
      </c>
    </row>
    <row r="11" spans="2:7" ht="12.75">
      <c r="B11" s="2"/>
      <c r="D11" s="1"/>
      <c r="E11" s="1" t="s">
        <v>22</v>
      </c>
      <c r="F11" s="1">
        <v>11132.1</v>
      </c>
      <c r="G11" s="1">
        <v>7626.78</v>
      </c>
    </row>
    <row r="12" spans="2:7" ht="12.75">
      <c r="B12" s="2" t="s">
        <v>23</v>
      </c>
      <c r="C12" s="1">
        <v>33789.79</v>
      </c>
      <c r="D12" s="1" t="s">
        <v>7</v>
      </c>
      <c r="E12" s="1" t="s">
        <v>24</v>
      </c>
      <c r="F12" s="1">
        <v>11132.1</v>
      </c>
      <c r="G12" s="1">
        <v>12324.82</v>
      </c>
    </row>
    <row r="13" spans="2:7" ht="12.75">
      <c r="B13" s="2" t="s">
        <v>25</v>
      </c>
      <c r="C13" s="1">
        <f>C3+C5-C6</f>
        <v>80306.65000000002</v>
      </c>
      <c r="D13" s="1" t="s">
        <v>7</v>
      </c>
      <c r="E13" s="1" t="s">
        <v>26</v>
      </c>
      <c r="F13" s="1">
        <v>11132.1</v>
      </c>
      <c r="G13" s="1">
        <v>11962.44</v>
      </c>
    </row>
    <row r="14" spans="2:8" ht="12.75">
      <c r="B14" s="2"/>
      <c r="D14" s="1"/>
      <c r="F14" s="3">
        <f>F2+F3+F4+F5+F6+F7+F8+F9+F10+F11+F12+F13</f>
        <v>133752.15000000002</v>
      </c>
      <c r="G14" s="3">
        <f>G2+G3+G4+G5+G6+G7+G8+G9+G10+G11+G12+G13</f>
        <v>117148.6</v>
      </c>
      <c r="H14" s="3">
        <f>H2+H3+H4+H5+H6+H7+H8+H9+H10+H11+H12+H13</f>
        <v>7394.759999999999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30944.279999999995</v>
      </c>
      <c r="E17" s="9">
        <v>2578.69</v>
      </c>
      <c r="F17" s="9">
        <v>2578.69</v>
      </c>
      <c r="G17" s="9">
        <v>2578.69</v>
      </c>
      <c r="H17" s="9">
        <v>2578.69</v>
      </c>
      <c r="I17" s="9">
        <v>2578.69</v>
      </c>
      <c r="J17" s="9">
        <v>2578.69</v>
      </c>
      <c r="K17" s="9">
        <v>2578.69</v>
      </c>
      <c r="L17" s="9">
        <v>2578.69</v>
      </c>
      <c r="M17" s="9">
        <v>2578.69</v>
      </c>
      <c r="N17" s="9">
        <v>2578.69</v>
      </c>
      <c r="O17" s="9">
        <v>2578.69</v>
      </c>
      <c r="P17" s="9">
        <v>2578.69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957</v>
      </c>
      <c r="E18" s="9">
        <v>79.75</v>
      </c>
      <c r="F18" s="9">
        <v>79.75</v>
      </c>
      <c r="G18" s="9">
        <v>79.75</v>
      </c>
      <c r="H18" s="9">
        <v>79.75</v>
      </c>
      <c r="I18" s="9">
        <v>79.75</v>
      </c>
      <c r="J18" s="9">
        <v>79.75</v>
      </c>
      <c r="K18" s="9">
        <v>79.75</v>
      </c>
      <c r="L18" s="9">
        <v>79.75</v>
      </c>
      <c r="M18" s="9">
        <v>79.75</v>
      </c>
      <c r="N18" s="9">
        <v>79.75</v>
      </c>
      <c r="O18" s="9">
        <v>79.75</v>
      </c>
      <c r="P18" s="9">
        <v>79.75</v>
      </c>
    </row>
    <row r="19" spans="1:16" ht="12.75">
      <c r="A19" s="21">
        <v>3</v>
      </c>
      <c r="B19" s="12" t="s">
        <v>37</v>
      </c>
      <c r="C19" s="9">
        <f t="shared" si="0"/>
        <v>1240.6</v>
      </c>
      <c r="E19" s="13">
        <v>248.12</v>
      </c>
      <c r="F19" s="13">
        <v>248.12</v>
      </c>
      <c r="G19" s="13">
        <v>248.12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248.12</v>
      </c>
      <c r="P19" s="13">
        <v>248.12</v>
      </c>
    </row>
    <row r="20" spans="1:16" ht="12.75">
      <c r="A20" s="19">
        <v>4</v>
      </c>
      <c r="B20" s="22" t="s">
        <v>64</v>
      </c>
      <c r="C20" s="9">
        <f t="shared" si="0"/>
        <v>11094.1</v>
      </c>
      <c r="E20" s="5">
        <v>35.45</v>
      </c>
      <c r="F20" s="5">
        <v>35.45</v>
      </c>
      <c r="G20" s="5">
        <v>10552.4</v>
      </c>
      <c r="H20" s="5"/>
      <c r="I20" s="5"/>
      <c r="J20" s="5"/>
      <c r="K20" s="5"/>
      <c r="L20" s="5"/>
      <c r="M20" s="5"/>
      <c r="N20" s="5"/>
      <c r="O20" s="5">
        <v>35.45</v>
      </c>
      <c r="P20" s="5">
        <v>435.35</v>
      </c>
    </row>
    <row r="21" spans="1:16" ht="22.5">
      <c r="A21" s="20">
        <v>5</v>
      </c>
      <c r="B21" s="12" t="s">
        <v>39</v>
      </c>
      <c r="C21" s="9">
        <f t="shared" si="0"/>
        <v>20204.28</v>
      </c>
      <c r="E21" s="5">
        <v>1683.69</v>
      </c>
      <c r="F21" s="5">
        <v>1683.69</v>
      </c>
      <c r="G21" s="5">
        <v>1683.69</v>
      </c>
      <c r="H21" s="5">
        <v>1683.69</v>
      </c>
      <c r="I21" s="5">
        <v>1683.69</v>
      </c>
      <c r="J21" s="5">
        <v>1683.69</v>
      </c>
      <c r="K21" s="5">
        <v>1683.69</v>
      </c>
      <c r="L21" s="5">
        <v>1683.69</v>
      </c>
      <c r="M21" s="5">
        <v>1683.69</v>
      </c>
      <c r="N21" s="5">
        <v>1683.69</v>
      </c>
      <c r="O21" s="5">
        <v>1683.69</v>
      </c>
      <c r="P21" s="5">
        <v>1683.69</v>
      </c>
    </row>
    <row r="22" spans="1:16" ht="22.5">
      <c r="A22" s="21">
        <v>6</v>
      </c>
      <c r="B22" s="12" t="s">
        <v>41</v>
      </c>
      <c r="C22" s="9">
        <f t="shared" si="0"/>
        <v>7656.359999999998</v>
      </c>
      <c r="E22" s="5">
        <v>638.03</v>
      </c>
      <c r="F22" s="5">
        <v>638.03</v>
      </c>
      <c r="G22" s="5">
        <v>638.03</v>
      </c>
      <c r="H22" s="5">
        <v>638.03</v>
      </c>
      <c r="I22" s="5">
        <v>638.03</v>
      </c>
      <c r="J22" s="5">
        <v>638.03</v>
      </c>
      <c r="K22" s="5">
        <v>638.03</v>
      </c>
      <c r="L22" s="5">
        <v>638.03</v>
      </c>
      <c r="M22" s="5">
        <v>638.03</v>
      </c>
      <c r="N22" s="5">
        <v>638.03</v>
      </c>
      <c r="O22" s="5">
        <v>638.03</v>
      </c>
      <c r="P22" s="5">
        <v>638.03</v>
      </c>
    </row>
    <row r="23" spans="1:16" ht="12.75">
      <c r="A23" s="19">
        <v>7</v>
      </c>
      <c r="B23" s="12" t="s">
        <v>65</v>
      </c>
      <c r="C23" s="9">
        <f t="shared" si="0"/>
        <v>886.0799999999998</v>
      </c>
      <c r="E23" s="5">
        <v>132.92</v>
      </c>
      <c r="F23" s="5">
        <v>132.92</v>
      </c>
      <c r="G23" s="5">
        <v>44.3</v>
      </c>
      <c r="H23" s="5">
        <v>44.3</v>
      </c>
      <c r="I23" s="5">
        <v>44.3</v>
      </c>
      <c r="J23" s="5">
        <v>44.3</v>
      </c>
      <c r="K23" s="5">
        <v>44.3</v>
      </c>
      <c r="L23" s="5">
        <v>44.3</v>
      </c>
      <c r="M23" s="5">
        <v>44.3</v>
      </c>
      <c r="N23" s="5">
        <v>44.3</v>
      </c>
      <c r="O23" s="5">
        <v>132.92</v>
      </c>
      <c r="P23" s="5">
        <v>132.92</v>
      </c>
    </row>
    <row r="24" spans="1:16" ht="45">
      <c r="A24" s="20">
        <v>8</v>
      </c>
      <c r="B24" s="12" t="s">
        <v>66</v>
      </c>
      <c r="C24" s="9">
        <f t="shared" si="0"/>
        <v>29270.43999999999</v>
      </c>
      <c r="E24" s="15">
        <v>2055.87</v>
      </c>
      <c r="F24" s="15">
        <v>2055.87</v>
      </c>
      <c r="G24" s="15">
        <v>2055.87</v>
      </c>
      <c r="H24" s="15">
        <v>2055.87</v>
      </c>
      <c r="I24" s="15">
        <v>2055.87</v>
      </c>
      <c r="J24" s="15">
        <v>2055.87</v>
      </c>
      <c r="K24" s="15">
        <v>2055.87</v>
      </c>
      <c r="L24" s="15">
        <v>2055.87</v>
      </c>
      <c r="M24" s="15">
        <v>2055.87</v>
      </c>
      <c r="N24" s="15">
        <v>6655.87</v>
      </c>
      <c r="O24" s="15">
        <v>2055.87</v>
      </c>
      <c r="P24" s="15">
        <v>2055.87</v>
      </c>
    </row>
    <row r="25" spans="1:16" ht="12.75">
      <c r="A25" s="21">
        <v>9</v>
      </c>
      <c r="B25" s="16" t="s">
        <v>45</v>
      </c>
      <c r="C25" s="9">
        <f t="shared" si="0"/>
        <v>12760.560000000005</v>
      </c>
      <c r="E25" s="5">
        <v>1063.38</v>
      </c>
      <c r="F25" s="5">
        <v>1063.38</v>
      </c>
      <c r="G25" s="5">
        <v>1063.38</v>
      </c>
      <c r="H25" s="5">
        <v>1063.38</v>
      </c>
      <c r="I25" s="5">
        <v>1063.38</v>
      </c>
      <c r="J25" s="5">
        <v>1063.38</v>
      </c>
      <c r="K25" s="5">
        <v>1063.38</v>
      </c>
      <c r="L25" s="5">
        <v>1063.38</v>
      </c>
      <c r="M25" s="5">
        <v>1063.38</v>
      </c>
      <c r="N25" s="5">
        <v>1063.38</v>
      </c>
      <c r="O25" s="5">
        <v>1063.38</v>
      </c>
      <c r="P25" s="5">
        <v>1063.38</v>
      </c>
    </row>
    <row r="26" spans="1:16" ht="12.75">
      <c r="A26" s="19">
        <v>10</v>
      </c>
      <c r="B26" s="12" t="s">
        <v>47</v>
      </c>
      <c r="C26" s="9">
        <f t="shared" si="0"/>
        <v>3544.6</v>
      </c>
      <c r="E26" s="5">
        <v>354.46</v>
      </c>
      <c r="F26" s="5">
        <v>354.46</v>
      </c>
      <c r="G26" s="5">
        <v>354.46</v>
      </c>
      <c r="H26" s="5">
        <v>354.46</v>
      </c>
      <c r="I26" s="5">
        <v>354.46</v>
      </c>
      <c r="J26" s="5">
        <v>0</v>
      </c>
      <c r="K26" s="5">
        <v>0</v>
      </c>
      <c r="L26" s="5">
        <v>354.46</v>
      </c>
      <c r="M26" s="5">
        <v>354.46</v>
      </c>
      <c r="N26" s="5">
        <v>354.46</v>
      </c>
      <c r="O26" s="5">
        <v>354.46</v>
      </c>
      <c r="P26" s="5">
        <v>354.46</v>
      </c>
    </row>
    <row r="27" spans="1:16" ht="22.5">
      <c r="A27" s="20">
        <v>11</v>
      </c>
      <c r="B27" s="12" t="s">
        <v>49</v>
      </c>
      <c r="C27" s="9">
        <f t="shared" si="0"/>
        <v>212.64</v>
      </c>
      <c r="E27" s="5">
        <v>17.72</v>
      </c>
      <c r="F27" s="5">
        <v>17.72</v>
      </c>
      <c r="G27" s="5">
        <v>17.72</v>
      </c>
      <c r="H27" s="5">
        <v>17.72</v>
      </c>
      <c r="I27" s="5">
        <v>17.72</v>
      </c>
      <c r="J27" s="5">
        <v>17.72</v>
      </c>
      <c r="K27" s="5">
        <v>17.72</v>
      </c>
      <c r="L27" s="5">
        <v>17.72</v>
      </c>
      <c r="M27" s="5">
        <v>17.72</v>
      </c>
      <c r="N27" s="5">
        <v>17.72</v>
      </c>
      <c r="O27" s="5">
        <v>17.72</v>
      </c>
      <c r="P27" s="5">
        <v>17.72</v>
      </c>
    </row>
    <row r="28" spans="1:16" ht="33.75">
      <c r="A28" s="21">
        <v>12</v>
      </c>
      <c r="B28" s="6" t="s">
        <v>51</v>
      </c>
      <c r="C28" s="9">
        <f t="shared" si="0"/>
        <v>8507.039999999999</v>
      </c>
      <c r="E28" s="15">
        <v>708.92</v>
      </c>
      <c r="F28" s="15">
        <v>708.92</v>
      </c>
      <c r="G28" s="15">
        <v>708.92</v>
      </c>
      <c r="H28" s="15">
        <v>708.92</v>
      </c>
      <c r="I28" s="15">
        <v>708.92</v>
      </c>
      <c r="J28" s="15">
        <v>708.92</v>
      </c>
      <c r="K28" s="15">
        <v>708.92</v>
      </c>
      <c r="L28" s="15">
        <v>708.92</v>
      </c>
      <c r="M28" s="15">
        <v>708.92</v>
      </c>
      <c r="N28" s="15">
        <v>708.92</v>
      </c>
      <c r="O28" s="15">
        <v>708.92</v>
      </c>
      <c r="P28" s="15">
        <v>708.92</v>
      </c>
    </row>
    <row r="29" spans="1:16" ht="12.75">
      <c r="A29" s="19"/>
      <c r="B29" s="6" t="s">
        <v>52</v>
      </c>
      <c r="C29" s="15">
        <f>SUM(C17:C28)</f>
        <v>127277.97999999998</v>
      </c>
      <c r="E29" s="15">
        <f>SUM(E17:E28)</f>
        <v>9596.999999999998</v>
      </c>
      <c r="F29" s="15">
        <f aca="true" t="shared" si="1" ref="F29:P29">SUM(F17:F28)</f>
        <v>9596.999999999998</v>
      </c>
      <c r="G29" s="15">
        <f t="shared" si="1"/>
        <v>20025.329999999998</v>
      </c>
      <c r="H29" s="15">
        <f t="shared" si="1"/>
        <v>9224.81</v>
      </c>
      <c r="I29" s="15">
        <f t="shared" si="1"/>
        <v>9224.81</v>
      </c>
      <c r="J29" s="15">
        <f t="shared" si="1"/>
        <v>8870.35</v>
      </c>
      <c r="K29" s="15">
        <f t="shared" si="1"/>
        <v>8870.35</v>
      </c>
      <c r="L29" s="15">
        <f t="shared" si="1"/>
        <v>9224.81</v>
      </c>
      <c r="M29" s="15">
        <f t="shared" si="1"/>
        <v>9224.81</v>
      </c>
      <c r="N29" s="15">
        <f t="shared" si="1"/>
        <v>13824.809999999998</v>
      </c>
      <c r="O29" s="15">
        <f t="shared" si="1"/>
        <v>9596.999999999998</v>
      </c>
      <c r="P29" s="15">
        <f t="shared" si="1"/>
        <v>9996.899999999998</v>
      </c>
    </row>
    <row r="30" spans="1:16" ht="12.75">
      <c r="A30" s="19">
        <v>13</v>
      </c>
      <c r="B30" s="5" t="s">
        <v>19</v>
      </c>
      <c r="C30" s="15">
        <f>C31+C32+C33+C34</f>
        <v>7175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2000</v>
      </c>
      <c r="L30" s="15">
        <f t="shared" si="2"/>
        <v>0</v>
      </c>
      <c r="M30" s="15">
        <f t="shared" si="2"/>
        <v>0</v>
      </c>
      <c r="N30" s="15">
        <f t="shared" si="2"/>
        <v>5175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539</v>
      </c>
      <c r="C31" s="9">
        <f>E31+F31+G31+H31+I31+J31+K31+L31+M31+N31+O31+P31</f>
        <v>2000</v>
      </c>
      <c r="E31" s="4"/>
      <c r="F31" s="4"/>
      <c r="G31" s="4"/>
      <c r="H31" s="4"/>
      <c r="I31" s="4"/>
      <c r="J31" s="4"/>
      <c r="K31" s="4">
        <v>2000</v>
      </c>
      <c r="L31" s="4"/>
      <c r="M31" s="4"/>
      <c r="N31" s="4"/>
      <c r="O31" s="4"/>
      <c r="P31" s="4"/>
    </row>
    <row r="32" spans="1:16" ht="12.75">
      <c r="A32" s="4"/>
      <c r="B32" s="24" t="s">
        <v>540</v>
      </c>
      <c r="C32" s="9">
        <f>E32+F32+G32+H32+I32+J32+K32+L32+M32+N32+O32+P32</f>
        <v>5175</v>
      </c>
      <c r="E32" s="4"/>
      <c r="F32" s="4"/>
      <c r="G32" s="4"/>
      <c r="H32" s="4"/>
      <c r="I32" s="4"/>
      <c r="J32" s="4"/>
      <c r="K32" s="4"/>
      <c r="L32" s="4"/>
      <c r="M32" s="4"/>
      <c r="N32" s="4">
        <v>5175</v>
      </c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134452.97999999998</v>
      </c>
      <c r="E35" s="17">
        <f>E29+E30</f>
        <v>9596.999999999998</v>
      </c>
      <c r="F35" s="17">
        <f aca="true" t="shared" si="3" ref="F35:P35">F29+F30</f>
        <v>9596.999999999998</v>
      </c>
      <c r="G35" s="17">
        <f t="shared" si="3"/>
        <v>20025.329999999998</v>
      </c>
      <c r="H35" s="17">
        <f t="shared" si="3"/>
        <v>9224.81</v>
      </c>
      <c r="I35" s="17">
        <f t="shared" si="3"/>
        <v>9224.81</v>
      </c>
      <c r="J35" s="17">
        <f t="shared" si="3"/>
        <v>8870.35</v>
      </c>
      <c r="K35" s="17">
        <f t="shared" si="3"/>
        <v>10870.35</v>
      </c>
      <c r="L35" s="17">
        <f t="shared" si="3"/>
        <v>9224.81</v>
      </c>
      <c r="M35" s="17">
        <f t="shared" si="3"/>
        <v>9224.81</v>
      </c>
      <c r="N35" s="17">
        <f t="shared" si="3"/>
        <v>18999.809999999998</v>
      </c>
      <c r="O35" s="17">
        <f t="shared" si="3"/>
        <v>9596.999999999998</v>
      </c>
      <c r="P35" s="17">
        <f t="shared" si="3"/>
        <v>9996.899999999998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541</v>
      </c>
      <c r="F1" s="1" t="s">
        <v>2</v>
      </c>
      <c r="G1" s="1" t="s">
        <v>3</v>
      </c>
    </row>
    <row r="2" spans="2:7" ht="12.75">
      <c r="B2" s="2" t="s">
        <v>542</v>
      </c>
      <c r="D2" s="1"/>
      <c r="E2" s="1" t="s">
        <v>5</v>
      </c>
      <c r="F2" s="1">
        <v>13018.97</v>
      </c>
      <c r="G2" s="1">
        <v>2704.89</v>
      </c>
    </row>
    <row r="3" spans="2:7" ht="12.75">
      <c r="B3" s="2" t="s">
        <v>6</v>
      </c>
      <c r="C3" s="1">
        <v>35633.53</v>
      </c>
      <c r="D3" s="1" t="s">
        <v>7</v>
      </c>
      <c r="E3" s="1" t="s">
        <v>8</v>
      </c>
      <c r="F3" s="1">
        <v>13018.97</v>
      </c>
      <c r="G3" s="1">
        <v>15814.75</v>
      </c>
    </row>
    <row r="4" spans="2:8" ht="12.75">
      <c r="B4" s="2" t="s">
        <v>9</v>
      </c>
      <c r="C4" s="3">
        <f>F14</f>
        <v>156227.63</v>
      </c>
      <c r="D4" s="1" t="s">
        <v>7</v>
      </c>
      <c r="E4" s="1" t="s">
        <v>10</v>
      </c>
      <c r="F4" s="1">
        <v>13018.97</v>
      </c>
      <c r="G4" s="1">
        <v>11942.87</v>
      </c>
      <c r="H4" s="1">
        <v>1079.6</v>
      </c>
    </row>
    <row r="5" spans="2:7" ht="12.75">
      <c r="B5" s="2" t="s">
        <v>11</v>
      </c>
      <c r="C5" s="3">
        <f>G14+H14</f>
        <v>165410.26</v>
      </c>
      <c r="D5" s="1" t="s">
        <v>7</v>
      </c>
      <c r="E5" s="1" t="s">
        <v>12</v>
      </c>
      <c r="F5" s="1">
        <v>13018.97</v>
      </c>
      <c r="G5" s="1">
        <v>26342.69</v>
      </c>
    </row>
    <row r="6" spans="2:7" ht="12.75">
      <c r="B6" s="2" t="s">
        <v>13</v>
      </c>
      <c r="C6" s="1">
        <f>C8+C9</f>
        <v>209661.98</v>
      </c>
      <c r="D6" s="1" t="s">
        <v>7</v>
      </c>
      <c r="E6" s="1" t="s">
        <v>14</v>
      </c>
      <c r="F6" s="1">
        <v>13018.97</v>
      </c>
      <c r="G6" s="1">
        <v>10058.69</v>
      </c>
    </row>
    <row r="7" spans="2:7" ht="12.75">
      <c r="B7" s="2" t="s">
        <v>15</v>
      </c>
      <c r="D7" s="1"/>
      <c r="E7" s="1" t="s">
        <v>16</v>
      </c>
      <c r="F7" s="1">
        <v>13018.97</v>
      </c>
      <c r="G7" s="1">
        <v>20852.1</v>
      </c>
    </row>
    <row r="8" spans="2:16" ht="12.75">
      <c r="B8" s="2" t="s">
        <v>17</v>
      </c>
      <c r="C8" s="3">
        <f>C29</f>
        <v>126451.48000000001</v>
      </c>
      <c r="D8" s="1" t="s">
        <v>7</v>
      </c>
      <c r="E8" s="3" t="s">
        <v>18</v>
      </c>
      <c r="F8" s="3">
        <v>13018.97</v>
      </c>
      <c r="G8" s="3">
        <v>12831.48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83210.5</v>
      </c>
      <c r="D9" s="1" t="s">
        <v>7</v>
      </c>
      <c r="E9" s="1" t="s">
        <v>20</v>
      </c>
      <c r="F9" s="1">
        <v>13018.97</v>
      </c>
      <c r="G9" s="1">
        <v>6662.85</v>
      </c>
    </row>
    <row r="10" spans="2:7" ht="12.75">
      <c r="B10" s="2"/>
      <c r="D10" s="1"/>
      <c r="E10" s="1" t="s">
        <v>21</v>
      </c>
      <c r="F10" s="1">
        <v>13018.97</v>
      </c>
      <c r="G10" s="1">
        <v>22829.92</v>
      </c>
    </row>
    <row r="11" spans="2:7" ht="12.75">
      <c r="B11" s="2"/>
      <c r="D11" s="1"/>
      <c r="E11" s="1" t="s">
        <v>22</v>
      </c>
      <c r="F11" s="1">
        <v>13018.96</v>
      </c>
      <c r="G11" s="1">
        <v>9568.97</v>
      </c>
    </row>
    <row r="12" spans="2:8" ht="12.75">
      <c r="B12" s="2" t="s">
        <v>23</v>
      </c>
      <c r="C12" s="1">
        <v>686.17</v>
      </c>
      <c r="D12" s="1" t="s">
        <v>7</v>
      </c>
      <c r="E12" s="1" t="s">
        <v>24</v>
      </c>
      <c r="F12" s="1">
        <v>13018.97</v>
      </c>
      <c r="G12" s="1">
        <v>10415.71</v>
      </c>
      <c r="H12" s="1">
        <v>1079.6</v>
      </c>
    </row>
    <row r="13" spans="2:7" ht="12.75">
      <c r="B13" s="2" t="s">
        <v>25</v>
      </c>
      <c r="C13" s="3">
        <f>C3+C5-C6</f>
        <v>-8618.190000000002</v>
      </c>
      <c r="D13" s="1" t="s">
        <v>7</v>
      </c>
      <c r="E13" s="1" t="s">
        <v>26</v>
      </c>
      <c r="F13" s="1">
        <v>13018.97</v>
      </c>
      <c r="G13" s="1">
        <v>13226.14</v>
      </c>
    </row>
    <row r="14" spans="2:8" ht="12.75">
      <c r="B14" s="2"/>
      <c r="D14" s="1"/>
      <c r="F14" s="3">
        <f>F2+F3+F4+F5+F6+F7+F8+F9+F10+F11+F12+F13</f>
        <v>156227.63</v>
      </c>
      <c r="G14" s="3">
        <f>G2+G3+G4+G5+G6+G7+G8+G9+G10+G11+G12+G13</f>
        <v>163251.06</v>
      </c>
      <c r="H14" s="3">
        <f>H2+H3+H4+H5+H6+H7+H8+H9+H10+H11+H12+H13</f>
        <v>2159.2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4">
        <v>1</v>
      </c>
      <c r="B17" s="8" t="s">
        <v>33</v>
      </c>
      <c r="C17" s="9">
        <f>E17+F17+G17+H17+I17+J17+K17+L17+M17+N17+O17+P17</f>
        <v>34053.96000000001</v>
      </c>
      <c r="E17" s="9">
        <v>2837.83</v>
      </c>
      <c r="F17" s="9">
        <v>2837.83</v>
      </c>
      <c r="G17" s="9">
        <v>2837.83</v>
      </c>
      <c r="H17" s="9">
        <v>2837.83</v>
      </c>
      <c r="I17" s="9">
        <v>2837.83</v>
      </c>
      <c r="J17" s="9">
        <v>2837.83</v>
      </c>
      <c r="K17" s="9">
        <v>2837.83</v>
      </c>
      <c r="L17" s="9">
        <v>2837.83</v>
      </c>
      <c r="M17" s="9">
        <v>2837.83</v>
      </c>
      <c r="N17" s="9">
        <v>2837.83</v>
      </c>
      <c r="O17" s="9">
        <v>2837.83</v>
      </c>
      <c r="P17" s="9">
        <v>2837.83</v>
      </c>
    </row>
    <row r="18" spans="1:16" ht="12.75">
      <c r="A18" s="4">
        <v>2</v>
      </c>
      <c r="B18" s="8" t="s">
        <v>35</v>
      </c>
      <c r="C18" s="9">
        <f aca="true" t="shared" si="0" ref="C18:C28">E18+F18+G18+H18+I18+J18+K18+L18+M18+N18+O18+P18</f>
        <v>1053.24</v>
      </c>
      <c r="E18" s="9">
        <v>87.77</v>
      </c>
      <c r="F18" s="9">
        <v>87.77</v>
      </c>
      <c r="G18" s="9">
        <v>87.77</v>
      </c>
      <c r="H18" s="9">
        <v>87.77</v>
      </c>
      <c r="I18" s="9">
        <v>87.77</v>
      </c>
      <c r="J18" s="9">
        <v>87.77</v>
      </c>
      <c r="K18" s="9">
        <v>87.77</v>
      </c>
      <c r="L18" s="9">
        <v>87.77</v>
      </c>
      <c r="M18" s="9">
        <v>87.77</v>
      </c>
      <c r="N18" s="9">
        <v>87.77</v>
      </c>
      <c r="O18" s="9">
        <v>87.77</v>
      </c>
      <c r="P18" s="9">
        <v>87.77</v>
      </c>
    </row>
    <row r="19" spans="1:16" ht="12.75">
      <c r="A19" s="4">
        <v>3</v>
      </c>
      <c r="B19" s="12" t="s">
        <v>37</v>
      </c>
      <c r="C19" s="9">
        <f t="shared" si="0"/>
        <v>3276.72</v>
      </c>
      <c r="E19" s="13">
        <v>273.06</v>
      </c>
      <c r="F19" s="13">
        <v>273.06</v>
      </c>
      <c r="G19" s="13">
        <v>273.06</v>
      </c>
      <c r="H19" s="13">
        <v>273.06</v>
      </c>
      <c r="I19" s="13">
        <v>273.06</v>
      </c>
      <c r="J19" s="13">
        <v>273.06</v>
      </c>
      <c r="K19" s="13">
        <v>273.06</v>
      </c>
      <c r="L19" s="13">
        <v>273.06</v>
      </c>
      <c r="M19" s="13">
        <v>273.06</v>
      </c>
      <c r="N19" s="13">
        <v>273.06</v>
      </c>
      <c r="O19" s="13">
        <v>273.06</v>
      </c>
      <c r="P19" s="13">
        <v>273.06</v>
      </c>
    </row>
    <row r="20" spans="1:16" ht="12.75">
      <c r="A20" s="4">
        <v>4</v>
      </c>
      <c r="B20" s="22" t="s">
        <v>64</v>
      </c>
      <c r="C20" s="9">
        <f t="shared" si="0"/>
        <v>556.04</v>
      </c>
      <c r="E20" s="5">
        <v>39.01</v>
      </c>
      <c r="F20" s="5">
        <v>39.01</v>
      </c>
      <c r="G20" s="5">
        <v>39.01</v>
      </c>
      <c r="H20" s="5"/>
      <c r="I20" s="5"/>
      <c r="J20" s="5"/>
      <c r="K20" s="5"/>
      <c r="L20" s="5"/>
      <c r="M20" s="5"/>
      <c r="N20" s="5"/>
      <c r="O20" s="5"/>
      <c r="P20" s="5">
        <v>439.01</v>
      </c>
    </row>
    <row r="21" spans="1:16" ht="22.5">
      <c r="A21" s="4">
        <v>5</v>
      </c>
      <c r="B21" s="12" t="s">
        <v>39</v>
      </c>
      <c r="C21" s="9">
        <f t="shared" si="0"/>
        <v>22234.56000000001</v>
      </c>
      <c r="E21" s="5">
        <v>1852.88</v>
      </c>
      <c r="F21" s="5">
        <v>1852.88</v>
      </c>
      <c r="G21" s="5">
        <v>1852.88</v>
      </c>
      <c r="H21" s="5">
        <v>1852.88</v>
      </c>
      <c r="I21" s="5">
        <v>1852.88</v>
      </c>
      <c r="J21" s="5">
        <v>1852.88</v>
      </c>
      <c r="K21" s="5">
        <v>1852.88</v>
      </c>
      <c r="L21" s="5">
        <v>1852.88</v>
      </c>
      <c r="M21" s="5">
        <v>1852.88</v>
      </c>
      <c r="N21" s="5">
        <v>1852.88</v>
      </c>
      <c r="O21" s="5">
        <v>1852.88</v>
      </c>
      <c r="P21" s="5">
        <v>1852.88</v>
      </c>
    </row>
    <row r="22" spans="1:16" ht="22.5">
      <c r="A22" s="4">
        <v>6</v>
      </c>
      <c r="B22" s="12" t="s">
        <v>41</v>
      </c>
      <c r="C22" s="9">
        <f t="shared" si="0"/>
        <v>8425.680000000002</v>
      </c>
      <c r="E22" s="5">
        <v>702.14</v>
      </c>
      <c r="F22" s="5">
        <v>702.14</v>
      </c>
      <c r="G22" s="5">
        <v>702.14</v>
      </c>
      <c r="H22" s="5">
        <v>702.14</v>
      </c>
      <c r="I22" s="5">
        <v>702.14</v>
      </c>
      <c r="J22" s="5">
        <v>702.14</v>
      </c>
      <c r="K22" s="5">
        <v>702.14</v>
      </c>
      <c r="L22" s="5">
        <v>702.14</v>
      </c>
      <c r="M22" s="5">
        <v>702.14</v>
      </c>
      <c r="N22" s="5">
        <v>702.14</v>
      </c>
      <c r="O22" s="5">
        <v>702.14</v>
      </c>
      <c r="P22" s="5">
        <v>702.14</v>
      </c>
    </row>
    <row r="23" spans="1:16" ht="12.75">
      <c r="A23" s="4">
        <v>7</v>
      </c>
      <c r="B23" s="12" t="s">
        <v>543</v>
      </c>
      <c r="C23" s="9">
        <f t="shared" si="0"/>
        <v>438.84</v>
      </c>
      <c r="E23" s="5"/>
      <c r="F23" s="5"/>
      <c r="G23" s="5">
        <v>48.76</v>
      </c>
      <c r="H23" s="5">
        <v>48.76</v>
      </c>
      <c r="I23" s="5">
        <v>48.76</v>
      </c>
      <c r="J23" s="5">
        <v>48.76</v>
      </c>
      <c r="K23" s="5">
        <v>48.76</v>
      </c>
      <c r="L23" s="5">
        <v>48.76</v>
      </c>
      <c r="M23" s="5">
        <v>48.76</v>
      </c>
      <c r="N23" s="5">
        <v>48.76</v>
      </c>
      <c r="O23" s="5">
        <v>0</v>
      </c>
      <c r="P23" s="5">
        <v>48.76</v>
      </c>
    </row>
    <row r="24" spans="1:16" ht="45">
      <c r="A24" s="4">
        <v>8</v>
      </c>
      <c r="B24" s="12" t="s">
        <v>66</v>
      </c>
      <c r="C24" s="9">
        <f t="shared" si="0"/>
        <v>27149.519999999993</v>
      </c>
      <c r="E24" s="15">
        <v>2262.46</v>
      </c>
      <c r="F24" s="15">
        <v>2262.46</v>
      </c>
      <c r="G24" s="15">
        <v>2262.46</v>
      </c>
      <c r="H24" s="15">
        <v>2262.46</v>
      </c>
      <c r="I24" s="15">
        <v>2262.46</v>
      </c>
      <c r="J24" s="15">
        <v>2262.46</v>
      </c>
      <c r="K24" s="15">
        <v>2262.46</v>
      </c>
      <c r="L24" s="15">
        <v>2262.46</v>
      </c>
      <c r="M24" s="15">
        <v>2262.46</v>
      </c>
      <c r="N24" s="15">
        <v>2262.46</v>
      </c>
      <c r="O24" s="15">
        <v>2262.46</v>
      </c>
      <c r="P24" s="15">
        <v>2262.46</v>
      </c>
    </row>
    <row r="25" spans="1:16" ht="12.75">
      <c r="A25" s="4">
        <v>9</v>
      </c>
      <c r="B25" s="16" t="s">
        <v>45</v>
      </c>
      <c r="C25" s="9">
        <f t="shared" si="0"/>
        <v>14042.88</v>
      </c>
      <c r="E25" s="5">
        <v>1170.24</v>
      </c>
      <c r="F25" s="5">
        <v>1170.24</v>
      </c>
      <c r="G25" s="5">
        <v>1170.24</v>
      </c>
      <c r="H25" s="5">
        <v>1170.24</v>
      </c>
      <c r="I25" s="5">
        <v>1170.24</v>
      </c>
      <c r="J25" s="5">
        <v>1170.24</v>
      </c>
      <c r="K25" s="5">
        <v>1170.24</v>
      </c>
      <c r="L25" s="5">
        <v>1170.24</v>
      </c>
      <c r="M25" s="5">
        <v>1170.24</v>
      </c>
      <c r="N25" s="5">
        <v>1170.24</v>
      </c>
      <c r="O25" s="5">
        <v>1170.24</v>
      </c>
      <c r="P25" s="5">
        <v>1170.24</v>
      </c>
    </row>
    <row r="26" spans="1:16" ht="12.75">
      <c r="A26" s="4">
        <v>10</v>
      </c>
      <c r="B26" s="12" t="s">
        <v>47</v>
      </c>
      <c r="C26" s="9">
        <f t="shared" si="0"/>
        <v>5858.12</v>
      </c>
      <c r="E26" s="5">
        <v>195.04</v>
      </c>
      <c r="F26" s="5">
        <v>195.04</v>
      </c>
      <c r="G26" s="5">
        <v>390.08</v>
      </c>
      <c r="H26" s="5">
        <v>390.08</v>
      </c>
      <c r="I26" s="5">
        <v>390.08</v>
      </c>
      <c r="J26" s="5"/>
      <c r="K26" s="5"/>
      <c r="L26" s="5">
        <v>390.8</v>
      </c>
      <c r="M26" s="5">
        <v>742.52</v>
      </c>
      <c r="N26" s="5">
        <v>1484.72</v>
      </c>
      <c r="O26" s="5">
        <v>195.04</v>
      </c>
      <c r="P26" s="5">
        <v>1484.72</v>
      </c>
    </row>
    <row r="27" spans="1:16" ht="22.5">
      <c r="A27" s="4">
        <v>11</v>
      </c>
      <c r="B27" s="12" t="s">
        <v>49</v>
      </c>
      <c r="C27" s="9">
        <f t="shared" si="0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33.75">
      <c r="A28" s="4">
        <v>12</v>
      </c>
      <c r="B28" s="6" t="s">
        <v>51</v>
      </c>
      <c r="C28" s="9">
        <f t="shared" si="0"/>
        <v>9361.92</v>
      </c>
      <c r="E28" s="15">
        <v>780.16</v>
      </c>
      <c r="F28" s="15">
        <v>780.16</v>
      </c>
      <c r="G28" s="15">
        <v>780.16</v>
      </c>
      <c r="H28" s="15">
        <v>780.16</v>
      </c>
      <c r="I28" s="15">
        <v>780.16</v>
      </c>
      <c r="J28" s="15">
        <v>780.16</v>
      </c>
      <c r="K28" s="15">
        <v>780.16</v>
      </c>
      <c r="L28" s="15">
        <v>780.16</v>
      </c>
      <c r="M28" s="15">
        <v>780.16</v>
      </c>
      <c r="N28" s="15">
        <v>780.16</v>
      </c>
      <c r="O28" s="15">
        <v>780.16</v>
      </c>
      <c r="P28" s="15">
        <v>780.16</v>
      </c>
    </row>
    <row r="29" spans="1:16" ht="12.75">
      <c r="A29" s="4"/>
      <c r="B29" s="6" t="s">
        <v>52</v>
      </c>
      <c r="C29" s="15">
        <f>SUM(C17:C28)</f>
        <v>126451.48000000001</v>
      </c>
      <c r="E29" s="15">
        <f>SUM(E17:E28)</f>
        <v>10200.590000000002</v>
      </c>
      <c r="F29" s="15">
        <f aca="true" t="shared" si="1" ref="F29:P29">SUM(F17:F28)</f>
        <v>10200.590000000002</v>
      </c>
      <c r="G29" s="15">
        <f t="shared" si="1"/>
        <v>10444.390000000001</v>
      </c>
      <c r="H29" s="15">
        <f t="shared" si="1"/>
        <v>10405.380000000001</v>
      </c>
      <c r="I29" s="15">
        <f t="shared" si="1"/>
        <v>10405.380000000001</v>
      </c>
      <c r="J29" s="15">
        <f t="shared" si="1"/>
        <v>10015.300000000001</v>
      </c>
      <c r="K29" s="15">
        <f t="shared" si="1"/>
        <v>10015.300000000001</v>
      </c>
      <c r="L29" s="15">
        <f t="shared" si="1"/>
        <v>10406.1</v>
      </c>
      <c r="M29" s="15">
        <f t="shared" si="1"/>
        <v>10757.820000000002</v>
      </c>
      <c r="N29" s="15">
        <f t="shared" si="1"/>
        <v>11500.02</v>
      </c>
      <c r="O29" s="15">
        <f t="shared" si="1"/>
        <v>10161.580000000002</v>
      </c>
      <c r="P29" s="15">
        <f t="shared" si="1"/>
        <v>11939.029999999999</v>
      </c>
    </row>
    <row r="30" spans="1:16" ht="12.75">
      <c r="A30" s="4">
        <v>13</v>
      </c>
      <c r="B30" s="5" t="s">
        <v>19</v>
      </c>
      <c r="C30" s="15">
        <f>C31+C32+C33+C34</f>
        <v>83210.5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30800</v>
      </c>
      <c r="H30" s="15">
        <f t="shared" si="2"/>
        <v>52410.5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544</v>
      </c>
      <c r="C31" s="43">
        <f>E31+F31+G31+H31+I31+J31+K31+L31+M31+N31+O31+P31</f>
        <v>30800</v>
      </c>
      <c r="E31" s="4"/>
      <c r="F31" s="4"/>
      <c r="G31" s="4">
        <v>30800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544</v>
      </c>
      <c r="C32" s="9">
        <f>E32+F32+G32+H32+I32+J32+K32+L32+M32+N32+O32+P32</f>
        <v>52410.5</v>
      </c>
      <c r="E32" s="4"/>
      <c r="F32" s="4"/>
      <c r="G32" s="4"/>
      <c r="H32" s="4">
        <v>52410.5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209661.98</v>
      </c>
      <c r="E35" s="17">
        <f>E29+E30</f>
        <v>10200.590000000002</v>
      </c>
      <c r="F35" s="17">
        <f aca="true" t="shared" si="3" ref="F35:P35">F29+F30</f>
        <v>10200.590000000002</v>
      </c>
      <c r="G35" s="17">
        <f t="shared" si="3"/>
        <v>41244.39</v>
      </c>
      <c r="H35" s="17">
        <f t="shared" si="3"/>
        <v>62815.880000000005</v>
      </c>
      <c r="I35" s="17">
        <f t="shared" si="3"/>
        <v>10405.380000000001</v>
      </c>
      <c r="J35" s="17">
        <f t="shared" si="3"/>
        <v>10015.300000000001</v>
      </c>
      <c r="K35" s="17">
        <f t="shared" si="3"/>
        <v>10015.300000000001</v>
      </c>
      <c r="L35" s="17">
        <f t="shared" si="3"/>
        <v>10406.1</v>
      </c>
      <c r="M35" s="17">
        <f t="shared" si="3"/>
        <v>10757.820000000002</v>
      </c>
      <c r="N35" s="17">
        <f t="shared" si="3"/>
        <v>11500.02</v>
      </c>
      <c r="O35" s="17">
        <f t="shared" si="3"/>
        <v>10161.580000000002</v>
      </c>
      <c r="P35" s="17">
        <f t="shared" si="3"/>
        <v>11939.029999999999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/>
    </row>
  </sheetData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R28" sqref="R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545</v>
      </c>
      <c r="F1" s="1" t="s">
        <v>2</v>
      </c>
      <c r="G1" s="1" t="s">
        <v>3</v>
      </c>
    </row>
    <row r="2" spans="2:7" ht="12.75">
      <c r="B2" s="2" t="s">
        <v>546</v>
      </c>
      <c r="D2" s="1"/>
      <c r="E2" s="1" t="s">
        <v>5</v>
      </c>
      <c r="F2" s="1">
        <v>24651.63</v>
      </c>
      <c r="G2" s="1">
        <v>12540.85</v>
      </c>
    </row>
    <row r="3" spans="2:8" ht="12.75">
      <c r="B3" s="2" t="s">
        <v>6</v>
      </c>
      <c r="C3" s="1">
        <v>-79228.91</v>
      </c>
      <c r="D3" s="1" t="s">
        <v>7</v>
      </c>
      <c r="E3" s="1" t="s">
        <v>8</v>
      </c>
      <c r="F3" s="1">
        <v>24651.63</v>
      </c>
      <c r="G3" s="1">
        <v>19398.69</v>
      </c>
      <c r="H3" s="1">
        <v>27.87</v>
      </c>
    </row>
    <row r="4" spans="2:7" ht="12.75">
      <c r="B4" s="2" t="s">
        <v>9</v>
      </c>
      <c r="C4" s="3">
        <f>F14</f>
        <v>296033.3399999999</v>
      </c>
      <c r="D4" s="1" t="s">
        <v>7</v>
      </c>
      <c r="E4" s="1" t="s">
        <v>10</v>
      </c>
      <c r="F4" s="1">
        <v>24651.63</v>
      </c>
      <c r="G4" s="1">
        <v>23226.61</v>
      </c>
    </row>
    <row r="5" spans="2:7" ht="12.75">
      <c r="B5" s="2" t="s">
        <v>11</v>
      </c>
      <c r="C5" s="3">
        <f>G14+H14</f>
        <v>244544.78000000003</v>
      </c>
      <c r="D5" s="1" t="s">
        <v>7</v>
      </c>
      <c r="E5" s="1" t="s">
        <v>12</v>
      </c>
      <c r="F5" s="1">
        <v>24651.63</v>
      </c>
      <c r="G5" s="1">
        <v>19132.03</v>
      </c>
    </row>
    <row r="6" spans="2:7" ht="12.75">
      <c r="B6" s="2" t="s">
        <v>13</v>
      </c>
      <c r="C6" s="1">
        <f>C8+C9</f>
        <v>260497.97000000006</v>
      </c>
      <c r="D6" s="1" t="s">
        <v>7</v>
      </c>
      <c r="E6" s="1" t="s">
        <v>14</v>
      </c>
      <c r="F6" s="1">
        <v>24651.63</v>
      </c>
      <c r="G6" s="1">
        <v>18900.08</v>
      </c>
    </row>
    <row r="7" spans="2:7" ht="12.75">
      <c r="B7" s="2" t="s">
        <v>15</v>
      </c>
      <c r="D7" s="1"/>
      <c r="E7" s="1" t="s">
        <v>16</v>
      </c>
      <c r="F7" s="1">
        <v>24682.17</v>
      </c>
      <c r="G7" s="1">
        <v>18450.16</v>
      </c>
    </row>
    <row r="8" spans="2:16" ht="12.75">
      <c r="B8" s="2" t="s">
        <v>17</v>
      </c>
      <c r="C8" s="3">
        <f>C30</f>
        <v>257253.97000000006</v>
      </c>
      <c r="D8" s="1" t="s">
        <v>7</v>
      </c>
      <c r="E8" s="3" t="s">
        <v>18</v>
      </c>
      <c r="F8" s="3">
        <v>24682.17</v>
      </c>
      <c r="G8" s="3">
        <v>23785.77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3244</v>
      </c>
      <c r="D9" s="1" t="s">
        <v>7</v>
      </c>
      <c r="E9" s="1" t="s">
        <v>20</v>
      </c>
      <c r="F9" s="1">
        <v>24682.17</v>
      </c>
      <c r="G9" s="1">
        <v>19476.14</v>
      </c>
    </row>
    <row r="10" spans="2:7" ht="12.75">
      <c r="B10" s="2"/>
      <c r="D10" s="1"/>
      <c r="E10" s="1" t="s">
        <v>21</v>
      </c>
      <c r="F10" s="1">
        <v>24682.17</v>
      </c>
      <c r="G10" s="1">
        <v>26727.26</v>
      </c>
    </row>
    <row r="11" spans="2:7" ht="12.75">
      <c r="B11" s="2"/>
      <c r="D11" s="1"/>
      <c r="E11" s="1" t="s">
        <v>22</v>
      </c>
      <c r="F11" s="1">
        <v>24682.17</v>
      </c>
      <c r="G11" s="1">
        <v>19021.88</v>
      </c>
    </row>
    <row r="12" spans="2:7" ht="12.75">
      <c r="B12" s="2" t="s">
        <v>23</v>
      </c>
      <c r="C12" s="1">
        <v>183074.04</v>
      </c>
      <c r="D12" s="1" t="s">
        <v>7</v>
      </c>
      <c r="E12" s="1" t="s">
        <v>24</v>
      </c>
      <c r="F12" s="1">
        <v>24682.17</v>
      </c>
      <c r="G12" s="1">
        <v>21897.72</v>
      </c>
    </row>
    <row r="13" spans="2:7" ht="12.75">
      <c r="B13" s="2" t="s">
        <v>25</v>
      </c>
      <c r="C13" s="1">
        <f>C3+C5-C6</f>
        <v>-95182.10000000003</v>
      </c>
      <c r="D13" s="1" t="s">
        <v>7</v>
      </c>
      <c r="E13" s="1" t="s">
        <v>26</v>
      </c>
      <c r="F13" s="1">
        <v>24682.17</v>
      </c>
      <c r="G13" s="1">
        <v>21959.72</v>
      </c>
    </row>
    <row r="14" spans="2:8" ht="12.75">
      <c r="B14" s="2"/>
      <c r="D14" s="1"/>
      <c r="F14" s="3">
        <f>F2+F3+F4+F5+F6+F7+F8+F9+F10+F11+F12+F13</f>
        <v>296033.3399999999</v>
      </c>
      <c r="G14" s="3">
        <f>G2+G3+G4+G5+G6+G7+G8+G9+G10+G11+G12+G13</f>
        <v>244516.91000000003</v>
      </c>
      <c r="H14" s="3">
        <f>H2+H3+H4+H5+H6+H7+H8+H9+H10+H11+H12+H13</f>
        <v>27.87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64821.960000000014</v>
      </c>
      <c r="E17" s="9">
        <v>5401.83</v>
      </c>
      <c r="F17" s="9">
        <v>5401.83</v>
      </c>
      <c r="G17" s="9">
        <v>5401.83</v>
      </c>
      <c r="H17" s="9">
        <v>5401.83</v>
      </c>
      <c r="I17" s="9">
        <v>5401.83</v>
      </c>
      <c r="J17" s="9">
        <v>5401.83</v>
      </c>
      <c r="K17" s="9">
        <v>5401.83</v>
      </c>
      <c r="L17" s="9">
        <v>5401.83</v>
      </c>
      <c r="M17" s="9">
        <v>5401.83</v>
      </c>
      <c r="N17" s="9">
        <v>5401.83</v>
      </c>
      <c r="O17" s="9">
        <v>5401.83</v>
      </c>
      <c r="P17" s="9">
        <v>5401.83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2004.8399999999995</v>
      </c>
      <c r="E18" s="9">
        <v>167.07</v>
      </c>
      <c r="F18" s="9">
        <v>167.07</v>
      </c>
      <c r="G18" s="9">
        <v>167.07</v>
      </c>
      <c r="H18" s="9">
        <v>167.07</v>
      </c>
      <c r="I18" s="9">
        <v>167.07</v>
      </c>
      <c r="J18" s="9">
        <v>167.07</v>
      </c>
      <c r="K18" s="9">
        <v>167.07</v>
      </c>
      <c r="L18" s="9">
        <v>167.07</v>
      </c>
      <c r="M18" s="9">
        <v>167.07</v>
      </c>
      <c r="N18" s="9">
        <v>167.07</v>
      </c>
      <c r="O18" s="9">
        <v>167.07</v>
      </c>
      <c r="P18" s="9">
        <v>167.07</v>
      </c>
    </row>
    <row r="19" spans="1:16" ht="12.75">
      <c r="A19" s="21">
        <v>3</v>
      </c>
      <c r="B19" s="12" t="s">
        <v>37</v>
      </c>
      <c r="C19" s="9">
        <f t="shared" si="0"/>
        <v>5717.3600000000015</v>
      </c>
      <c r="E19" s="13">
        <v>519.76</v>
      </c>
      <c r="F19" s="13">
        <v>0</v>
      </c>
      <c r="G19" s="13">
        <v>519.76</v>
      </c>
      <c r="H19" s="13">
        <v>519.76</v>
      </c>
      <c r="I19" s="13">
        <v>519.76</v>
      </c>
      <c r="J19" s="13">
        <v>519.76</v>
      </c>
      <c r="K19" s="13">
        <v>519.76</v>
      </c>
      <c r="L19" s="13">
        <v>519.76</v>
      </c>
      <c r="M19" s="13">
        <v>519.76</v>
      </c>
      <c r="N19" s="13">
        <v>519.76</v>
      </c>
      <c r="O19" s="13">
        <v>519.76</v>
      </c>
      <c r="P19" s="13">
        <v>519.76</v>
      </c>
    </row>
    <row r="20" spans="1:16" ht="12.75">
      <c r="A20" s="19">
        <v>4</v>
      </c>
      <c r="B20" s="22" t="s">
        <v>64</v>
      </c>
      <c r="C20" s="9">
        <f t="shared" si="0"/>
        <v>7284.5</v>
      </c>
      <c r="E20" s="5"/>
      <c r="F20" s="5">
        <v>2045.5</v>
      </c>
      <c r="G20" s="5">
        <v>4690.5</v>
      </c>
      <c r="H20" s="5"/>
      <c r="I20" s="5"/>
      <c r="J20" s="5"/>
      <c r="K20" s="5"/>
      <c r="L20" s="5"/>
      <c r="M20" s="5"/>
      <c r="N20" s="5"/>
      <c r="O20" s="5">
        <v>74.25</v>
      </c>
      <c r="P20" s="5">
        <v>474.25</v>
      </c>
    </row>
    <row r="21" spans="1:16" ht="22.5">
      <c r="A21" s="20">
        <v>5</v>
      </c>
      <c r="B21" s="12" t="s">
        <v>39</v>
      </c>
      <c r="C21" s="9">
        <f t="shared" si="0"/>
        <v>42323.64000000001</v>
      </c>
      <c r="E21" s="5">
        <v>3526.97</v>
      </c>
      <c r="F21" s="5">
        <v>3526.97</v>
      </c>
      <c r="G21" s="5">
        <v>3526.97</v>
      </c>
      <c r="H21" s="5">
        <v>3526.97</v>
      </c>
      <c r="I21" s="5">
        <v>3526.97</v>
      </c>
      <c r="J21" s="5">
        <v>3526.97</v>
      </c>
      <c r="K21" s="5">
        <v>3526.97</v>
      </c>
      <c r="L21" s="5">
        <v>3526.97</v>
      </c>
      <c r="M21" s="5">
        <v>3526.97</v>
      </c>
      <c r="N21" s="5">
        <v>3526.97</v>
      </c>
      <c r="O21" s="5">
        <v>3526.97</v>
      </c>
      <c r="P21" s="5">
        <v>3526.97</v>
      </c>
    </row>
    <row r="22" spans="1:16" ht="12.75">
      <c r="A22" s="21">
        <v>6</v>
      </c>
      <c r="B22" s="16" t="s">
        <v>190</v>
      </c>
      <c r="C22" s="9">
        <f t="shared" si="0"/>
        <v>15592.92</v>
      </c>
      <c r="E22" s="5">
        <v>1299.41</v>
      </c>
      <c r="F22" s="5">
        <v>1299.41</v>
      </c>
      <c r="G22" s="5">
        <v>1299.41</v>
      </c>
      <c r="H22" s="5">
        <v>1299.41</v>
      </c>
      <c r="I22" s="5">
        <v>1299.41</v>
      </c>
      <c r="J22" s="5">
        <v>1299.41</v>
      </c>
      <c r="K22" s="5">
        <v>1299.41</v>
      </c>
      <c r="L22" s="5">
        <v>1299.41</v>
      </c>
      <c r="M22" s="5">
        <v>1299.41</v>
      </c>
      <c r="N22" s="5">
        <v>1299.41</v>
      </c>
      <c r="O22" s="5">
        <v>1299.41</v>
      </c>
      <c r="P22" s="5">
        <v>1299.41</v>
      </c>
    </row>
    <row r="23" spans="1:16" ht="22.5">
      <c r="A23" s="19">
        <v>7</v>
      </c>
      <c r="B23" s="12" t="s">
        <v>41</v>
      </c>
      <c r="C23" s="9">
        <f t="shared" si="0"/>
        <v>16038.480000000003</v>
      </c>
      <c r="E23" s="5">
        <v>1336.54</v>
      </c>
      <c r="F23" s="5">
        <v>1336.54</v>
      </c>
      <c r="G23" s="5">
        <v>1336.54</v>
      </c>
      <c r="H23" s="5">
        <v>1336.54</v>
      </c>
      <c r="I23" s="5">
        <v>1336.54</v>
      </c>
      <c r="J23" s="5">
        <v>1336.54</v>
      </c>
      <c r="K23" s="5">
        <v>1336.54</v>
      </c>
      <c r="L23" s="5">
        <v>1336.54</v>
      </c>
      <c r="M23" s="5">
        <v>1336.54</v>
      </c>
      <c r="N23" s="5">
        <v>1336.54</v>
      </c>
      <c r="O23" s="5">
        <v>1336.54</v>
      </c>
      <c r="P23" s="5">
        <v>1336.54</v>
      </c>
    </row>
    <row r="24" spans="1:16" ht="12.75">
      <c r="A24" s="20">
        <v>8</v>
      </c>
      <c r="B24" s="12" t="s">
        <v>65</v>
      </c>
      <c r="C24" s="9">
        <f t="shared" si="0"/>
        <v>1299.4699999999998</v>
      </c>
      <c r="E24" s="5">
        <v>92.82</v>
      </c>
      <c r="F24" s="5">
        <v>92.82</v>
      </c>
      <c r="G24" s="5">
        <v>92.82</v>
      </c>
      <c r="H24" s="5">
        <v>92.82</v>
      </c>
      <c r="I24" s="5">
        <v>92.82</v>
      </c>
      <c r="J24" s="5">
        <v>92.82</v>
      </c>
      <c r="K24" s="5">
        <v>92.82</v>
      </c>
      <c r="L24" s="5">
        <v>92.82</v>
      </c>
      <c r="M24" s="5">
        <v>92.82</v>
      </c>
      <c r="N24" s="5">
        <v>92.82</v>
      </c>
      <c r="O24" s="5">
        <v>278.45</v>
      </c>
      <c r="P24" s="5">
        <v>92.82</v>
      </c>
    </row>
    <row r="25" spans="1:16" ht="45">
      <c r="A25" s="21">
        <v>9</v>
      </c>
      <c r="B25" s="12" t="s">
        <v>66</v>
      </c>
      <c r="C25" s="9">
        <f t="shared" si="0"/>
        <v>51679.44000000001</v>
      </c>
      <c r="E25" s="15">
        <v>4306.62</v>
      </c>
      <c r="F25" s="15">
        <v>4306.62</v>
      </c>
      <c r="G25" s="15">
        <v>4306.62</v>
      </c>
      <c r="H25" s="15">
        <v>4306.62</v>
      </c>
      <c r="I25" s="15">
        <v>4306.62</v>
      </c>
      <c r="J25" s="15">
        <v>4306.62</v>
      </c>
      <c r="K25" s="15">
        <v>4306.62</v>
      </c>
      <c r="L25" s="15">
        <v>4306.62</v>
      </c>
      <c r="M25" s="15">
        <v>4306.62</v>
      </c>
      <c r="N25" s="15">
        <v>4306.62</v>
      </c>
      <c r="O25" s="15">
        <v>4306.62</v>
      </c>
      <c r="P25" s="15">
        <v>4306.62</v>
      </c>
    </row>
    <row r="26" spans="1:16" ht="12.75">
      <c r="A26" s="19">
        <v>10</v>
      </c>
      <c r="B26" s="16" t="s">
        <v>45</v>
      </c>
      <c r="C26" s="9">
        <f t="shared" si="0"/>
        <v>26730.720000000005</v>
      </c>
      <c r="E26" s="5">
        <v>2227.56</v>
      </c>
      <c r="F26" s="5">
        <v>2227.56</v>
      </c>
      <c r="G26" s="5">
        <v>2227.56</v>
      </c>
      <c r="H26" s="5">
        <v>2227.56</v>
      </c>
      <c r="I26" s="5">
        <v>2227.56</v>
      </c>
      <c r="J26" s="5">
        <v>2227.56</v>
      </c>
      <c r="K26" s="5">
        <v>2227.56</v>
      </c>
      <c r="L26" s="5">
        <v>2227.56</v>
      </c>
      <c r="M26" s="5">
        <v>2227.56</v>
      </c>
      <c r="N26" s="5">
        <v>2227.56</v>
      </c>
      <c r="O26" s="5">
        <v>2227.56</v>
      </c>
      <c r="P26" s="5">
        <v>2227.56</v>
      </c>
    </row>
    <row r="27" spans="1:16" ht="12.75">
      <c r="A27" s="20">
        <v>11</v>
      </c>
      <c r="B27" s="12" t="s">
        <v>47</v>
      </c>
      <c r="C27" s="9">
        <f t="shared" si="0"/>
        <v>5940.16</v>
      </c>
      <c r="E27" s="5">
        <v>742.52</v>
      </c>
      <c r="F27" s="5">
        <v>0</v>
      </c>
      <c r="G27" s="5">
        <v>742.52</v>
      </c>
      <c r="H27" s="5">
        <v>742.52</v>
      </c>
      <c r="I27" s="5">
        <v>742.52</v>
      </c>
      <c r="J27" s="5">
        <v>0</v>
      </c>
      <c r="K27" s="5">
        <v>0</v>
      </c>
      <c r="L27" s="5">
        <v>0</v>
      </c>
      <c r="M27" s="5">
        <v>742.52</v>
      </c>
      <c r="N27" s="5">
        <v>742.52</v>
      </c>
      <c r="O27" s="5">
        <v>742.52</v>
      </c>
      <c r="P27" s="5">
        <v>742.52</v>
      </c>
    </row>
    <row r="28" spans="1:16" ht="22.5">
      <c r="A28" s="21">
        <v>12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19">
        <v>13</v>
      </c>
      <c r="B29" s="6" t="s">
        <v>51</v>
      </c>
      <c r="C29" s="9">
        <f t="shared" si="0"/>
        <v>17820.480000000003</v>
      </c>
      <c r="E29" s="15">
        <v>1485.04</v>
      </c>
      <c r="F29" s="15">
        <v>1485.04</v>
      </c>
      <c r="G29" s="15">
        <v>1485.04</v>
      </c>
      <c r="H29" s="15">
        <v>1485.04</v>
      </c>
      <c r="I29" s="15">
        <v>1485.04</v>
      </c>
      <c r="J29" s="15">
        <v>1485.04</v>
      </c>
      <c r="K29" s="15">
        <v>1485.04</v>
      </c>
      <c r="L29" s="15">
        <v>1485.04</v>
      </c>
      <c r="M29" s="15">
        <v>1485.04</v>
      </c>
      <c r="N29" s="15">
        <v>1485.04</v>
      </c>
      <c r="O29" s="15">
        <v>1485.04</v>
      </c>
      <c r="P29" s="15">
        <v>1485.04</v>
      </c>
    </row>
    <row r="30" spans="1:16" ht="12.75">
      <c r="A30" s="19"/>
      <c r="B30" s="6" t="s">
        <v>52</v>
      </c>
      <c r="C30" s="15">
        <f>SUM(C17:C29)</f>
        <v>257253.97000000006</v>
      </c>
      <c r="E30" s="15">
        <f>SUM(E17:E29)</f>
        <v>21106.14</v>
      </c>
      <c r="F30" s="15">
        <f>SUM(F17:F29)</f>
        <v>21889.36</v>
      </c>
      <c r="G30" s="15">
        <f aca="true" t="shared" si="1" ref="G30:P30">SUM(G17:G29)</f>
        <v>25796.64</v>
      </c>
      <c r="H30" s="15">
        <f t="shared" si="1"/>
        <v>21106.14</v>
      </c>
      <c r="I30" s="15">
        <f t="shared" si="1"/>
        <v>21106.14</v>
      </c>
      <c r="J30" s="15">
        <f t="shared" si="1"/>
        <v>20363.62</v>
      </c>
      <c r="K30" s="15">
        <f t="shared" si="1"/>
        <v>20363.62</v>
      </c>
      <c r="L30" s="15">
        <f t="shared" si="1"/>
        <v>20363.62</v>
      </c>
      <c r="M30" s="15">
        <f t="shared" si="1"/>
        <v>21106.14</v>
      </c>
      <c r="N30" s="15">
        <f t="shared" si="1"/>
        <v>21106.14</v>
      </c>
      <c r="O30" s="15">
        <f t="shared" si="1"/>
        <v>21366.02</v>
      </c>
      <c r="P30" s="15">
        <f t="shared" si="1"/>
        <v>21580.39</v>
      </c>
    </row>
    <row r="31" spans="1:16" ht="12.75">
      <c r="A31" s="19">
        <v>14</v>
      </c>
      <c r="B31" s="5" t="s">
        <v>19</v>
      </c>
      <c r="C31" s="15">
        <f>C32+C33+C34+C35+C36</f>
        <v>3244</v>
      </c>
      <c r="E31" s="15">
        <f>E32+E33+E34+E36</f>
        <v>0</v>
      </c>
      <c r="F31" s="15">
        <f aca="true" t="shared" si="2" ref="F31:P31">F32+F33+F34+F36</f>
        <v>0</v>
      </c>
      <c r="G31" s="15">
        <f t="shared" si="2"/>
        <v>0</v>
      </c>
      <c r="H31" s="15">
        <f t="shared" si="2"/>
        <v>0</v>
      </c>
      <c r="I31" s="15">
        <f t="shared" si="2"/>
        <v>400</v>
      </c>
      <c r="J31" s="15">
        <f t="shared" si="2"/>
        <v>1398</v>
      </c>
      <c r="K31" s="15">
        <f t="shared" si="2"/>
        <v>360</v>
      </c>
      <c r="L31" s="15">
        <f t="shared" si="2"/>
        <v>0</v>
      </c>
      <c r="M31" s="15">
        <f>M32+M33+M34+M35+M36</f>
        <v>800</v>
      </c>
      <c r="N31" s="15">
        <f t="shared" si="2"/>
        <v>0</v>
      </c>
      <c r="O31" s="15">
        <f t="shared" si="2"/>
        <v>0</v>
      </c>
      <c r="P31" s="15">
        <f t="shared" si="2"/>
        <v>286</v>
      </c>
    </row>
    <row r="32" spans="1:16" ht="12.75">
      <c r="A32" s="4"/>
      <c r="B32" s="4" t="s">
        <v>547</v>
      </c>
      <c r="C32" s="9">
        <f>E32+F32+G32+H32+I32+J32+K32+L32+M32+N32+O32+P32</f>
        <v>400</v>
      </c>
      <c r="E32" s="4"/>
      <c r="F32" s="4"/>
      <c r="G32" s="4"/>
      <c r="H32" s="4"/>
      <c r="I32" s="4">
        <v>400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548</v>
      </c>
      <c r="C33" s="9">
        <f>E33+F33+G33+H33+I33+J33+K33+L33+M33+N33+O33+P33</f>
        <v>1398</v>
      </c>
      <c r="E33" s="4"/>
      <c r="F33" s="4"/>
      <c r="G33" s="4"/>
      <c r="H33" s="4"/>
      <c r="I33" s="4"/>
      <c r="J33" s="4">
        <v>1398</v>
      </c>
      <c r="K33" s="4"/>
      <c r="L33" s="4"/>
      <c r="M33" s="4"/>
      <c r="N33" s="4"/>
      <c r="O33" s="4"/>
      <c r="P33" s="4"/>
    </row>
    <row r="34" spans="1:16" ht="12.75">
      <c r="A34" s="4"/>
      <c r="B34" s="4" t="s">
        <v>549</v>
      </c>
      <c r="C34" s="9">
        <f>E34+F34+G34+H34+I34+J34+K34+L34+M34+N34+O34+P34</f>
        <v>360</v>
      </c>
      <c r="E34" s="4"/>
      <c r="F34" s="4"/>
      <c r="G34" s="4"/>
      <c r="H34" s="4"/>
      <c r="I34" s="4"/>
      <c r="J34" s="4"/>
      <c r="K34" s="4">
        <v>360</v>
      </c>
      <c r="L34" s="4"/>
      <c r="M34" s="4"/>
      <c r="N34" s="4"/>
      <c r="O34" s="4"/>
      <c r="P34" s="4"/>
    </row>
    <row r="35" spans="1:16" ht="12.75">
      <c r="A35" s="4"/>
      <c r="B35" s="4" t="s">
        <v>550</v>
      </c>
      <c r="C35" s="9">
        <f>E35+F35+G35+H35+I35+J35+K35+L35+M35+N35+O35+P35</f>
        <v>800</v>
      </c>
      <c r="E35" s="4"/>
      <c r="F35" s="4"/>
      <c r="G35" s="4"/>
      <c r="H35" s="4"/>
      <c r="I35" s="4"/>
      <c r="J35" s="4"/>
      <c r="K35" s="4"/>
      <c r="L35" s="4"/>
      <c r="M35" s="4">
        <v>800</v>
      </c>
      <c r="N35" s="4"/>
      <c r="O35" s="4"/>
      <c r="P35" s="4"/>
    </row>
    <row r="36" spans="1:16" ht="12.75">
      <c r="A36" s="4"/>
      <c r="B36" s="4" t="s">
        <v>551</v>
      </c>
      <c r="C36" s="9">
        <f>E36+F36+G36+H36+I36+J36+K36+L36+M36+N36+O36+P36</f>
        <v>286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286</v>
      </c>
    </row>
    <row r="37" spans="1:16" ht="12.75">
      <c r="A37" s="4"/>
      <c r="B37" s="4" t="s">
        <v>56</v>
      </c>
      <c r="C37" s="17">
        <f>C30+C31</f>
        <v>260497.97000000006</v>
      </c>
      <c r="E37" s="17">
        <f>E30+E31</f>
        <v>21106.14</v>
      </c>
      <c r="F37" s="17">
        <f aca="true" t="shared" si="3" ref="F37:P37">F30+F31</f>
        <v>21889.36</v>
      </c>
      <c r="G37" s="17">
        <f t="shared" si="3"/>
        <v>25796.64</v>
      </c>
      <c r="H37" s="17">
        <f t="shared" si="3"/>
        <v>21106.14</v>
      </c>
      <c r="I37" s="17">
        <f t="shared" si="3"/>
        <v>21506.14</v>
      </c>
      <c r="J37" s="17">
        <f t="shared" si="3"/>
        <v>21761.62</v>
      </c>
      <c r="K37" s="17">
        <f t="shared" si="3"/>
        <v>20723.62</v>
      </c>
      <c r="L37" s="17">
        <f t="shared" si="3"/>
        <v>20363.62</v>
      </c>
      <c r="M37" s="17">
        <f t="shared" si="3"/>
        <v>21906.14</v>
      </c>
      <c r="N37" s="17">
        <f t="shared" si="3"/>
        <v>21106.14</v>
      </c>
      <c r="O37" s="17">
        <f t="shared" si="3"/>
        <v>21366.02</v>
      </c>
      <c r="P37" s="17">
        <f t="shared" si="3"/>
        <v>21866.39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B35" sqref="B35"/>
    </sheetView>
  </sheetViews>
  <sheetFormatPr defaultColWidth="9.140625" defaultRowHeight="12.75"/>
  <cols>
    <col min="1" max="1" width="6.00390625" style="0" customWidth="1"/>
    <col min="2" max="2" width="57.57421875" style="0" customWidth="1"/>
    <col min="3" max="3" width="16.28125" style="0" customWidth="1"/>
    <col min="4" max="4" width="16.57421875" style="0" customWidth="1"/>
    <col min="5" max="5" width="9.57421875" style="0" hidden="1" customWidth="1"/>
    <col min="6" max="16" width="9.140625" style="0" hidden="1" customWidth="1"/>
  </cols>
  <sheetData>
    <row r="1" spans="1:16" ht="12.75">
      <c r="A1" s="1"/>
      <c r="B1" s="2" t="s">
        <v>78</v>
      </c>
      <c r="C1" s="1"/>
      <c r="D1" s="1"/>
      <c r="E1" s="1" t="s">
        <v>79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88</v>
      </c>
      <c r="C2" s="1"/>
      <c r="D2" s="1"/>
      <c r="E2" s="1" t="s">
        <v>5</v>
      </c>
      <c r="F2" s="1">
        <v>891.46</v>
      </c>
      <c r="G2" s="1">
        <v>204.64</v>
      </c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6</v>
      </c>
      <c r="C4" s="1">
        <v>-1480.92</v>
      </c>
      <c r="D4" s="1" t="s">
        <v>7</v>
      </c>
      <c r="E4" s="1" t="s">
        <v>8</v>
      </c>
      <c r="F4" s="1">
        <v>891.46</v>
      </c>
      <c r="G4" s="1">
        <v>1553.55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90</v>
      </c>
      <c r="C5" s="3">
        <f>F15</f>
        <v>10697.52</v>
      </c>
      <c r="D5" s="1" t="s">
        <v>7</v>
      </c>
      <c r="E5" s="1" t="s">
        <v>10</v>
      </c>
      <c r="F5" s="1">
        <v>891.46</v>
      </c>
      <c r="G5" s="1">
        <v>891.46</v>
      </c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11</v>
      </c>
      <c r="C6" s="3">
        <f>G15+H15</f>
        <v>9397.300000000001</v>
      </c>
      <c r="D6" s="1" t="s">
        <v>7</v>
      </c>
      <c r="E6" s="1" t="s">
        <v>12</v>
      </c>
      <c r="F6" s="1">
        <v>891.46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63</v>
      </c>
      <c r="C7" s="1">
        <f>C9+C10</f>
        <v>10697.52</v>
      </c>
      <c r="D7" s="1" t="s">
        <v>7</v>
      </c>
      <c r="E7" s="1" t="s">
        <v>14</v>
      </c>
      <c r="F7" s="1">
        <v>891.46</v>
      </c>
      <c r="G7" s="1">
        <v>1120.08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15</v>
      </c>
      <c r="C8" s="1"/>
      <c r="D8" s="1"/>
      <c r="E8" s="1" t="s">
        <v>16</v>
      </c>
      <c r="F8" s="1">
        <v>891.46</v>
      </c>
      <c r="G8" s="1">
        <v>891.46</v>
      </c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2" t="s">
        <v>17</v>
      </c>
      <c r="C9" s="3">
        <f>C22</f>
        <v>10697.52</v>
      </c>
      <c r="D9" s="1" t="s">
        <v>7</v>
      </c>
      <c r="E9" s="3" t="s">
        <v>18</v>
      </c>
      <c r="F9" s="3">
        <v>891.46</v>
      </c>
      <c r="G9" s="3">
        <v>891.46</v>
      </c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1"/>
      <c r="B10" s="2"/>
      <c r="C10" s="1"/>
      <c r="D10" s="1"/>
      <c r="E10" s="1" t="s">
        <v>20</v>
      </c>
      <c r="F10" s="1">
        <v>891.46</v>
      </c>
      <c r="G10" s="1">
        <v>891.46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21</v>
      </c>
      <c r="F11" s="1">
        <v>891.46</v>
      </c>
      <c r="G11" s="1">
        <v>451.66</v>
      </c>
      <c r="H11" s="1">
        <v>229.31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/>
      <c r="C12" s="1"/>
      <c r="D12" s="1"/>
      <c r="E12" s="1" t="s">
        <v>22</v>
      </c>
      <c r="F12" s="1">
        <v>891.46</v>
      </c>
      <c r="G12" s="1">
        <v>228.62</v>
      </c>
      <c r="H12" s="1">
        <v>229.31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23</v>
      </c>
      <c r="C13" s="1">
        <v>2231.28</v>
      </c>
      <c r="D13" s="1" t="s">
        <v>7</v>
      </c>
      <c r="E13" s="1" t="s">
        <v>24</v>
      </c>
      <c r="F13" s="1">
        <v>891.46</v>
      </c>
      <c r="G13" s="1">
        <v>680.97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2" t="s">
        <v>25</v>
      </c>
      <c r="C14" s="1">
        <f>C4+C6-C7</f>
        <v>-2781.1399999999994</v>
      </c>
      <c r="D14" s="1" t="s">
        <v>7</v>
      </c>
      <c r="E14" s="1" t="s">
        <v>26</v>
      </c>
      <c r="F14" s="1">
        <v>891.46</v>
      </c>
      <c r="G14" s="1">
        <v>1133.32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2"/>
      <c r="C15" s="1"/>
      <c r="D15" s="1"/>
      <c r="E15" s="1"/>
      <c r="F15" s="3">
        <f>F2+F4+F5+F6+F7+F8+F9+F10+F11+F12+F13+F14</f>
        <v>10697.52</v>
      </c>
      <c r="G15" s="3">
        <f>G2+G4+G5+G6+G7+G8+G9+G10+G11+G12+G13+G14</f>
        <v>8938.68</v>
      </c>
      <c r="H15" s="3">
        <f>H2+H4+H5+H6+H7+H8+H9+H10+H11+H12+H13+H14</f>
        <v>458.62</v>
      </c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2"/>
      <c r="C16" s="1"/>
      <c r="D16" s="1"/>
      <c r="E16" s="1" t="s">
        <v>28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</row>
    <row r="17" spans="1:16" ht="12.75">
      <c r="A17" s="25" t="s">
        <v>29</v>
      </c>
      <c r="B17" s="25" t="s">
        <v>30</v>
      </c>
      <c r="C17" s="25" t="s">
        <v>82</v>
      </c>
      <c r="E17" s="6" t="s">
        <v>5</v>
      </c>
      <c r="F17" s="6" t="s">
        <v>8</v>
      </c>
      <c r="G17" s="6" t="s">
        <v>10</v>
      </c>
      <c r="H17" s="6" t="s">
        <v>12</v>
      </c>
      <c r="I17" s="6" t="s">
        <v>14</v>
      </c>
      <c r="J17" s="6" t="s">
        <v>16</v>
      </c>
      <c r="K17" s="6" t="s">
        <v>18</v>
      </c>
      <c r="L17" s="6" t="s">
        <v>20</v>
      </c>
      <c r="M17" s="6" t="s">
        <v>21</v>
      </c>
      <c r="N17" s="6" t="s">
        <v>22</v>
      </c>
      <c r="O17" s="6" t="s">
        <v>24</v>
      </c>
      <c r="P17" s="6" t="s">
        <v>26</v>
      </c>
    </row>
    <row r="18" spans="1:16" ht="12.75">
      <c r="A18" s="25" t="s">
        <v>32</v>
      </c>
      <c r="B18" s="25" t="s">
        <v>83</v>
      </c>
      <c r="C18" s="25">
        <f>E18+F18+G18+H18+I18+J18+K18+L18+M18+N18+O18+P18</f>
        <v>1841.76</v>
      </c>
      <c r="E18" s="25">
        <v>153.48</v>
      </c>
      <c r="F18" s="25">
        <v>153.48</v>
      </c>
      <c r="G18" s="25">
        <v>153.48</v>
      </c>
      <c r="H18" s="25">
        <v>153.48</v>
      </c>
      <c r="I18" s="25">
        <v>153.48</v>
      </c>
      <c r="J18" s="25">
        <v>153.48</v>
      </c>
      <c r="K18" s="25">
        <v>153.48</v>
      </c>
      <c r="L18" s="25">
        <v>153.48</v>
      </c>
      <c r="M18" s="25">
        <v>153.48</v>
      </c>
      <c r="N18" s="25">
        <v>153.48</v>
      </c>
      <c r="O18" s="25">
        <v>153.48</v>
      </c>
      <c r="P18" s="25">
        <v>153.48</v>
      </c>
    </row>
    <row r="19" spans="1:16" ht="12.75">
      <c r="A19" s="25" t="s">
        <v>34</v>
      </c>
      <c r="B19" s="25" t="s">
        <v>84</v>
      </c>
      <c r="C19" s="25">
        <f>E19+F19+G19+H19+I19+J19+K19+L19+M19+N19+O19+P19</f>
        <v>675.2399999999999</v>
      </c>
      <c r="E19" s="25">
        <v>56.27</v>
      </c>
      <c r="F19" s="25">
        <v>56.27</v>
      </c>
      <c r="G19" s="25">
        <v>56.27</v>
      </c>
      <c r="H19" s="25">
        <v>56.27</v>
      </c>
      <c r="I19" s="25">
        <v>56.27</v>
      </c>
      <c r="J19" s="25">
        <v>56.27</v>
      </c>
      <c r="K19" s="25">
        <v>56.27</v>
      </c>
      <c r="L19" s="25">
        <v>56.27</v>
      </c>
      <c r="M19" s="25">
        <v>56.27</v>
      </c>
      <c r="N19" s="25">
        <v>56.27</v>
      </c>
      <c r="O19" s="25">
        <v>56.27</v>
      </c>
      <c r="P19" s="25">
        <v>56.27</v>
      </c>
    </row>
    <row r="20" spans="1:16" ht="12.75">
      <c r="A20" s="25" t="s">
        <v>36</v>
      </c>
      <c r="B20" s="25" t="s">
        <v>85</v>
      </c>
      <c r="C20" s="25">
        <f>E20+F20+G20+H20+I20+J20+K20+L20+M20+N20+O20+P20</f>
        <v>3944.399999999999</v>
      </c>
      <c r="E20" s="25">
        <v>328.7</v>
      </c>
      <c r="F20" s="25">
        <v>328.7</v>
      </c>
      <c r="G20" s="25">
        <v>328.7</v>
      </c>
      <c r="H20" s="25">
        <v>328.7</v>
      </c>
      <c r="I20" s="25">
        <v>328.7</v>
      </c>
      <c r="J20" s="25">
        <v>328.7</v>
      </c>
      <c r="K20" s="25">
        <v>328.7</v>
      </c>
      <c r="L20" s="25">
        <v>328.7</v>
      </c>
      <c r="M20" s="25">
        <v>328.7</v>
      </c>
      <c r="N20" s="25">
        <v>328.7</v>
      </c>
      <c r="O20" s="25">
        <v>328.7</v>
      </c>
      <c r="P20" s="25">
        <v>328.7</v>
      </c>
    </row>
    <row r="21" spans="1:16" ht="12.75">
      <c r="A21" s="25" t="s">
        <v>38</v>
      </c>
      <c r="B21" s="26" t="s">
        <v>86</v>
      </c>
      <c r="C21" s="25">
        <f>E21+F21+G21+H21+I21+J21+K21+L21+M21+N21+O21+P21</f>
        <v>4236.120000000001</v>
      </c>
      <c r="E21" s="25">
        <v>353.01</v>
      </c>
      <c r="F21" s="25">
        <v>353.01</v>
      </c>
      <c r="G21" s="25">
        <v>353.01</v>
      </c>
      <c r="H21" s="25">
        <v>353.01</v>
      </c>
      <c r="I21" s="25">
        <v>353.01</v>
      </c>
      <c r="J21" s="25">
        <v>353.01</v>
      </c>
      <c r="K21" s="25">
        <v>353.01</v>
      </c>
      <c r="L21" s="25">
        <v>353.01</v>
      </c>
      <c r="M21" s="25">
        <v>353.01</v>
      </c>
      <c r="N21" s="25">
        <v>353.01</v>
      </c>
      <c r="O21" s="25">
        <v>353.01</v>
      </c>
      <c r="P21" s="25">
        <v>353.01</v>
      </c>
    </row>
    <row r="22" spans="1:16" ht="12.75">
      <c r="A22" s="25"/>
      <c r="B22" s="25" t="s">
        <v>87</v>
      </c>
      <c r="C22" s="25">
        <f>SUM(C18:C21)</f>
        <v>10697.52</v>
      </c>
      <c r="E22" s="25">
        <f aca="true" t="shared" si="0" ref="E22:P22">SUM(E18:E21)</f>
        <v>891.46</v>
      </c>
      <c r="F22" s="25">
        <f t="shared" si="0"/>
        <v>891.46</v>
      </c>
      <c r="G22" s="25">
        <f t="shared" si="0"/>
        <v>891.46</v>
      </c>
      <c r="H22" s="25">
        <f t="shared" si="0"/>
        <v>891.46</v>
      </c>
      <c r="I22" s="25">
        <f t="shared" si="0"/>
        <v>891.46</v>
      </c>
      <c r="J22" s="25">
        <f t="shared" si="0"/>
        <v>891.46</v>
      </c>
      <c r="K22" s="25">
        <f t="shared" si="0"/>
        <v>891.46</v>
      </c>
      <c r="L22" s="25">
        <f t="shared" si="0"/>
        <v>891.46</v>
      </c>
      <c r="M22" s="25">
        <f t="shared" si="0"/>
        <v>891.46</v>
      </c>
      <c r="N22" s="25">
        <f t="shared" si="0"/>
        <v>891.46</v>
      </c>
      <c r="O22" s="25">
        <f t="shared" si="0"/>
        <v>891.46</v>
      </c>
      <c r="P22" s="25">
        <f t="shared" si="0"/>
        <v>891.46</v>
      </c>
    </row>
    <row r="24" spans="2:3" ht="12.75">
      <c r="B24" s="18" t="s">
        <v>57</v>
      </c>
      <c r="C24" s="1"/>
    </row>
    <row r="25" spans="2:3" ht="12.75">
      <c r="B25" s="18"/>
      <c r="C25" s="1"/>
    </row>
    <row r="26" spans="2:3" ht="12.75">
      <c r="B26" s="18" t="s">
        <v>58</v>
      </c>
      <c r="C26" s="1"/>
    </row>
    <row r="27" spans="2:3" ht="12.75">
      <c r="B27" s="18"/>
      <c r="C27" s="1"/>
    </row>
    <row r="28" spans="2:3" ht="12.75">
      <c r="B28" s="18" t="s">
        <v>59</v>
      </c>
      <c r="C28" s="1"/>
    </row>
    <row r="29" spans="2:3" ht="12.75">
      <c r="B29" s="18"/>
      <c r="C29" s="1"/>
    </row>
    <row r="30" spans="2:3" ht="12.75">
      <c r="B30" s="18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</sheetData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552</v>
      </c>
      <c r="F1" s="1" t="s">
        <v>2</v>
      </c>
      <c r="G1" s="1" t="s">
        <v>3</v>
      </c>
    </row>
    <row r="2" spans="2:8" ht="12.75">
      <c r="B2" s="2" t="s">
        <v>553</v>
      </c>
      <c r="D2" s="1"/>
      <c r="E2" s="1" t="s">
        <v>5</v>
      </c>
      <c r="F2" s="1">
        <v>45525.64</v>
      </c>
      <c r="G2" s="1">
        <v>31326.96</v>
      </c>
      <c r="H2" s="1">
        <v>550.7</v>
      </c>
    </row>
    <row r="3" spans="2:7" ht="12.75">
      <c r="B3" s="2" t="s">
        <v>6</v>
      </c>
      <c r="C3" s="1">
        <v>19958.69</v>
      </c>
      <c r="D3" s="1" t="s">
        <v>7</v>
      </c>
      <c r="E3" s="1" t="s">
        <v>8</v>
      </c>
      <c r="F3" s="1">
        <v>45525.64</v>
      </c>
      <c r="G3" s="1">
        <v>44852.11</v>
      </c>
    </row>
    <row r="4" spans="2:8" ht="12.75">
      <c r="B4" s="2" t="s">
        <v>68</v>
      </c>
      <c r="C4" s="3">
        <f>F14</f>
        <v>546307.68</v>
      </c>
      <c r="D4" s="1" t="s">
        <v>7</v>
      </c>
      <c r="E4" s="1" t="s">
        <v>10</v>
      </c>
      <c r="F4" s="1">
        <v>45525.64</v>
      </c>
      <c r="G4" s="1">
        <v>48551.42</v>
      </c>
      <c r="H4" s="1">
        <v>1107.63</v>
      </c>
    </row>
    <row r="5" spans="2:7" ht="12.75">
      <c r="B5" s="2" t="s">
        <v>11</v>
      </c>
      <c r="C5" s="3">
        <f>G14+H14</f>
        <v>540443.6599999999</v>
      </c>
      <c r="D5" s="1" t="s">
        <v>7</v>
      </c>
      <c r="E5" s="1" t="s">
        <v>12</v>
      </c>
      <c r="F5" s="1">
        <v>45525.64</v>
      </c>
      <c r="G5" s="1">
        <v>45071.86</v>
      </c>
    </row>
    <row r="6" spans="2:8" ht="12.75">
      <c r="B6" s="2" t="s">
        <v>13</v>
      </c>
      <c r="C6" s="1">
        <f>C8+C9</f>
        <v>483663.3499999999</v>
      </c>
      <c r="D6" s="1" t="s">
        <v>7</v>
      </c>
      <c r="E6" s="1" t="s">
        <v>14</v>
      </c>
      <c r="F6" s="1">
        <v>45525.64</v>
      </c>
      <c r="G6" s="1">
        <v>48551.77</v>
      </c>
      <c r="H6" s="1">
        <v>870.22</v>
      </c>
    </row>
    <row r="7" spans="2:7" ht="12.75">
      <c r="B7" s="2" t="s">
        <v>15</v>
      </c>
      <c r="D7" s="1"/>
      <c r="E7" s="1" t="s">
        <v>16</v>
      </c>
      <c r="F7" s="1">
        <v>45525.64</v>
      </c>
      <c r="G7" s="1">
        <v>42321.66</v>
      </c>
    </row>
    <row r="8" spans="2:16" ht="12.75">
      <c r="B8" s="2" t="s">
        <v>17</v>
      </c>
      <c r="C8" s="3">
        <f>C30</f>
        <v>480638.3499999999</v>
      </c>
      <c r="D8" s="1" t="s">
        <v>7</v>
      </c>
      <c r="E8" s="3" t="s">
        <v>18</v>
      </c>
      <c r="F8" s="3">
        <v>45525.64</v>
      </c>
      <c r="G8" s="3">
        <v>43432.86</v>
      </c>
      <c r="H8" s="3">
        <v>803.99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3025</v>
      </c>
      <c r="D9" s="1" t="s">
        <v>7</v>
      </c>
      <c r="E9" s="1" t="s">
        <v>20</v>
      </c>
      <c r="F9" s="1">
        <v>45525.64</v>
      </c>
      <c r="G9" s="1">
        <v>37116.55</v>
      </c>
      <c r="H9" s="1">
        <v>1458.43</v>
      </c>
    </row>
    <row r="10" spans="2:8" ht="12.75">
      <c r="B10" s="2"/>
      <c r="D10" s="1"/>
      <c r="E10" s="1" t="s">
        <v>21</v>
      </c>
      <c r="F10" s="1">
        <v>45525.64</v>
      </c>
      <c r="G10" s="1">
        <v>45264.25</v>
      </c>
      <c r="H10" s="1">
        <v>803.99</v>
      </c>
    </row>
    <row r="11" spans="2:8" ht="12.75">
      <c r="B11" s="2"/>
      <c r="D11" s="1"/>
      <c r="E11" s="1" t="s">
        <v>22</v>
      </c>
      <c r="F11" s="1">
        <v>45525.64</v>
      </c>
      <c r="G11" s="1">
        <v>50578.36</v>
      </c>
      <c r="H11" s="1">
        <v>2667.16</v>
      </c>
    </row>
    <row r="12" spans="2:7" ht="12.75">
      <c r="B12" s="2" t="s">
        <v>23</v>
      </c>
      <c r="C12" s="1">
        <v>40446.77</v>
      </c>
      <c r="D12" s="1" t="s">
        <v>7</v>
      </c>
      <c r="E12" s="1" t="s">
        <v>24</v>
      </c>
      <c r="F12" s="1">
        <v>45525.64</v>
      </c>
      <c r="G12" s="1">
        <v>42282.18</v>
      </c>
    </row>
    <row r="13" spans="2:8" ht="12.75">
      <c r="B13" s="2" t="s">
        <v>25</v>
      </c>
      <c r="C13" s="1">
        <f>C3+C5-C6</f>
        <v>76738.99999999994</v>
      </c>
      <c r="D13" s="1" t="s">
        <v>7</v>
      </c>
      <c r="E13" s="1" t="s">
        <v>26</v>
      </c>
      <c r="F13" s="1">
        <v>45525.64</v>
      </c>
      <c r="G13" s="1">
        <v>52026.97</v>
      </c>
      <c r="H13" s="1">
        <v>804.59</v>
      </c>
    </row>
    <row r="14" spans="2:8" ht="12.75">
      <c r="B14" s="2"/>
      <c r="D14" s="1"/>
      <c r="F14" s="3">
        <f>F2+F3+F4+F5+F6+F7+F8+F9+F10+F11+F12+F13</f>
        <v>546307.68</v>
      </c>
      <c r="G14" s="3">
        <f>G2+G3+G4+G5+G6+G7+G8+G9+G10+G11+G12+G13</f>
        <v>531376.95</v>
      </c>
      <c r="H14" s="3">
        <f>H2+H3+H4+H5+H6+H7+H8+H9+H10+H11+H12+H13</f>
        <v>9066.71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115871.51999999996</v>
      </c>
      <c r="E17" s="9">
        <v>9655.96</v>
      </c>
      <c r="F17" s="9">
        <v>9655.96</v>
      </c>
      <c r="G17" s="9">
        <v>9655.96</v>
      </c>
      <c r="H17" s="9">
        <v>9655.96</v>
      </c>
      <c r="I17" s="9">
        <v>9655.96</v>
      </c>
      <c r="J17" s="9">
        <v>9655.96</v>
      </c>
      <c r="K17" s="9">
        <v>9655.96</v>
      </c>
      <c r="L17" s="9">
        <v>9655.96</v>
      </c>
      <c r="M17" s="9">
        <v>9655.96</v>
      </c>
      <c r="N17" s="9">
        <v>9655.96</v>
      </c>
      <c r="O17" s="9">
        <v>9655.96</v>
      </c>
      <c r="P17" s="9">
        <v>9655.96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3583.679999999999</v>
      </c>
      <c r="E18" s="9">
        <v>298.64</v>
      </c>
      <c r="F18" s="9">
        <v>298.64</v>
      </c>
      <c r="G18" s="9">
        <v>298.64</v>
      </c>
      <c r="H18" s="9">
        <v>298.64</v>
      </c>
      <c r="I18" s="9">
        <v>298.64</v>
      </c>
      <c r="J18" s="9">
        <v>298.64</v>
      </c>
      <c r="K18" s="9">
        <v>298.64</v>
      </c>
      <c r="L18" s="9">
        <v>298.64</v>
      </c>
      <c r="M18" s="9">
        <v>298.64</v>
      </c>
      <c r="N18" s="9">
        <v>298.64</v>
      </c>
      <c r="O18" s="9">
        <v>298.64</v>
      </c>
      <c r="P18" s="9">
        <v>298.64</v>
      </c>
    </row>
    <row r="19" spans="1:16" ht="12.75">
      <c r="A19" s="21">
        <v>3</v>
      </c>
      <c r="B19" s="12" t="s">
        <v>37</v>
      </c>
      <c r="C19" s="9">
        <f t="shared" si="0"/>
        <v>11149.08</v>
      </c>
      <c r="E19" s="13">
        <v>929.09</v>
      </c>
      <c r="F19" s="13">
        <v>929.09</v>
      </c>
      <c r="G19" s="13">
        <v>929.09</v>
      </c>
      <c r="H19" s="13">
        <v>929.09</v>
      </c>
      <c r="I19" s="13">
        <v>929.09</v>
      </c>
      <c r="J19" s="13">
        <v>929.09</v>
      </c>
      <c r="K19" s="13">
        <v>929.09</v>
      </c>
      <c r="L19" s="13">
        <v>929.09</v>
      </c>
      <c r="M19" s="13">
        <v>929.09</v>
      </c>
      <c r="N19" s="13">
        <v>929.09</v>
      </c>
      <c r="O19" s="13">
        <v>929.09</v>
      </c>
      <c r="P19" s="13">
        <v>929.09</v>
      </c>
    </row>
    <row r="20" spans="1:16" ht="12.75">
      <c r="A20" s="19">
        <v>4</v>
      </c>
      <c r="B20" s="22" t="s">
        <v>64</v>
      </c>
      <c r="C20" s="9">
        <f t="shared" si="0"/>
        <v>1592.76</v>
      </c>
      <c r="E20" s="5"/>
      <c r="F20" s="5">
        <v>0</v>
      </c>
      <c r="G20" s="5">
        <v>1592.76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75654.96</v>
      </c>
      <c r="E21" s="5">
        <v>6304.58</v>
      </c>
      <c r="F21" s="5">
        <v>6304.58</v>
      </c>
      <c r="G21" s="5">
        <v>6304.58</v>
      </c>
      <c r="H21" s="5">
        <v>6304.58</v>
      </c>
      <c r="I21" s="5">
        <v>6304.58</v>
      </c>
      <c r="J21" s="5">
        <v>6304.58</v>
      </c>
      <c r="K21" s="5">
        <v>6304.58</v>
      </c>
      <c r="L21" s="5">
        <v>6304.58</v>
      </c>
      <c r="M21" s="5">
        <v>6304.58</v>
      </c>
      <c r="N21" s="5">
        <v>6304.58</v>
      </c>
      <c r="O21" s="5">
        <v>6304.58</v>
      </c>
      <c r="P21" s="5">
        <v>6304.58</v>
      </c>
    </row>
    <row r="22" spans="1:16" ht="22.5">
      <c r="A22" s="21">
        <v>6</v>
      </c>
      <c r="B22" s="12" t="s">
        <v>41</v>
      </c>
      <c r="C22" s="9">
        <f t="shared" si="0"/>
        <v>28669.199999999993</v>
      </c>
      <c r="E22" s="5">
        <v>2389.1</v>
      </c>
      <c r="F22" s="5">
        <v>2389.1</v>
      </c>
      <c r="G22" s="5">
        <v>2389.1</v>
      </c>
      <c r="H22" s="5">
        <v>2389.1</v>
      </c>
      <c r="I22" s="5">
        <v>2389.1</v>
      </c>
      <c r="J22" s="5">
        <v>2389.1</v>
      </c>
      <c r="K22" s="5">
        <v>2389.1</v>
      </c>
      <c r="L22" s="5">
        <v>2389.1</v>
      </c>
      <c r="M22" s="5">
        <v>2389.1</v>
      </c>
      <c r="N22" s="5">
        <v>2389.1</v>
      </c>
      <c r="O22" s="5">
        <v>2389.1</v>
      </c>
      <c r="P22" s="5">
        <v>2389.1</v>
      </c>
    </row>
    <row r="23" spans="1:16" ht="12.75">
      <c r="A23" s="21"/>
      <c r="B23" s="12" t="s">
        <v>223</v>
      </c>
      <c r="C23" s="9">
        <f t="shared" si="0"/>
        <v>50569.32</v>
      </c>
      <c r="E23" s="5">
        <v>4214.11</v>
      </c>
      <c r="F23" s="5">
        <v>4214.11</v>
      </c>
      <c r="G23" s="5">
        <v>4214.11</v>
      </c>
      <c r="H23" s="5">
        <v>4214.11</v>
      </c>
      <c r="I23" s="5">
        <v>4214.11</v>
      </c>
      <c r="J23" s="5">
        <v>4214.11</v>
      </c>
      <c r="K23" s="5">
        <v>4214.11</v>
      </c>
      <c r="L23" s="5">
        <v>4214.11</v>
      </c>
      <c r="M23" s="5">
        <v>4214.11</v>
      </c>
      <c r="N23" s="5">
        <v>4214.11</v>
      </c>
      <c r="O23" s="5">
        <v>4214.11</v>
      </c>
      <c r="P23" s="5">
        <v>4214.11</v>
      </c>
    </row>
    <row r="24" spans="1:16" ht="12.75">
      <c r="A24" s="19">
        <v>7</v>
      </c>
      <c r="B24" s="12" t="s">
        <v>65</v>
      </c>
      <c r="C24" s="9">
        <f t="shared" si="0"/>
        <v>0</v>
      </c>
      <c r="E24" s="5">
        <v>0</v>
      </c>
      <c r="F24" s="5">
        <v>0</v>
      </c>
      <c r="G24" s="5">
        <v>0</v>
      </c>
      <c r="H24" s="5">
        <v>0</v>
      </c>
      <c r="I24" s="5"/>
      <c r="J24" s="5"/>
      <c r="K24" s="5"/>
      <c r="L24" s="5"/>
      <c r="M24" s="5"/>
      <c r="N24" s="5"/>
      <c r="O24" s="5"/>
      <c r="P24" s="5"/>
    </row>
    <row r="25" spans="1:16" ht="45">
      <c r="A25" s="20">
        <v>8</v>
      </c>
      <c r="B25" s="12" t="s">
        <v>66</v>
      </c>
      <c r="C25" s="9">
        <f t="shared" si="0"/>
        <v>92378.64</v>
      </c>
      <c r="E25" s="15">
        <v>7698.22</v>
      </c>
      <c r="F25" s="15">
        <v>7698.22</v>
      </c>
      <c r="G25" s="15">
        <v>7698.22</v>
      </c>
      <c r="H25" s="15">
        <v>7698.22</v>
      </c>
      <c r="I25" s="15">
        <v>7698.22</v>
      </c>
      <c r="J25" s="15">
        <v>7698.22</v>
      </c>
      <c r="K25" s="15">
        <v>7698.22</v>
      </c>
      <c r="L25" s="15">
        <v>7698.22</v>
      </c>
      <c r="M25" s="15">
        <v>7698.22</v>
      </c>
      <c r="N25" s="15">
        <v>7698.22</v>
      </c>
      <c r="O25" s="15">
        <v>7698.22</v>
      </c>
      <c r="P25" s="15">
        <v>7698.22</v>
      </c>
    </row>
    <row r="26" spans="1:16" ht="12.75">
      <c r="A26" s="21">
        <v>9</v>
      </c>
      <c r="B26" s="16" t="s">
        <v>45</v>
      </c>
      <c r="C26" s="9">
        <f t="shared" si="0"/>
        <v>47782.07999999999</v>
      </c>
      <c r="E26" s="5">
        <v>3981.84</v>
      </c>
      <c r="F26" s="5">
        <v>3981.84</v>
      </c>
      <c r="G26" s="5">
        <v>3981.84</v>
      </c>
      <c r="H26" s="5">
        <v>3981.84</v>
      </c>
      <c r="I26" s="5">
        <v>3981.84</v>
      </c>
      <c r="J26" s="5">
        <v>3981.84</v>
      </c>
      <c r="K26" s="5">
        <v>3981.84</v>
      </c>
      <c r="L26" s="5">
        <v>3981.84</v>
      </c>
      <c r="M26" s="5">
        <v>3981.84</v>
      </c>
      <c r="N26" s="5">
        <v>3981.84</v>
      </c>
      <c r="O26" s="5">
        <v>3981.84</v>
      </c>
      <c r="P26" s="5">
        <v>3981.84</v>
      </c>
    </row>
    <row r="27" spans="1:16" ht="12.75">
      <c r="A27" s="19">
        <v>10</v>
      </c>
      <c r="B27" s="12" t="s">
        <v>47</v>
      </c>
      <c r="C27" s="9">
        <f t="shared" si="0"/>
        <v>21466.03</v>
      </c>
      <c r="E27" s="5">
        <v>2787.3</v>
      </c>
      <c r="F27" s="5">
        <v>1858.19</v>
      </c>
      <c r="G27" s="5">
        <v>2787.3</v>
      </c>
      <c r="H27" s="5">
        <v>3415</v>
      </c>
      <c r="I27" s="5">
        <v>1327.28</v>
      </c>
      <c r="J27" s="5">
        <v>1327.28</v>
      </c>
      <c r="K27" s="5">
        <v>1327.28</v>
      </c>
      <c r="L27" s="5">
        <v>1327.28</v>
      </c>
      <c r="M27" s="5">
        <v>1327.28</v>
      </c>
      <c r="N27" s="5">
        <v>1327.28</v>
      </c>
      <c r="O27" s="5">
        <v>1327.28</v>
      </c>
      <c r="P27" s="5">
        <v>1327.28</v>
      </c>
    </row>
    <row r="28" spans="1:16" ht="22.5">
      <c r="A28" s="20">
        <v>11</v>
      </c>
      <c r="B28" s="12" t="s">
        <v>49</v>
      </c>
      <c r="C28" s="9">
        <f t="shared" si="0"/>
        <v>66.36</v>
      </c>
      <c r="E28" s="5">
        <v>0</v>
      </c>
      <c r="F28" s="5">
        <v>66.36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21">
        <v>12</v>
      </c>
      <c r="B29" s="6" t="s">
        <v>51</v>
      </c>
      <c r="C29" s="9">
        <f t="shared" si="0"/>
        <v>31854.720000000005</v>
      </c>
      <c r="E29" s="15">
        <v>2654.56</v>
      </c>
      <c r="F29" s="15">
        <v>2654.56</v>
      </c>
      <c r="G29" s="15">
        <v>2654.56</v>
      </c>
      <c r="H29" s="15">
        <v>2654.56</v>
      </c>
      <c r="I29" s="15">
        <v>2654.56</v>
      </c>
      <c r="J29" s="15">
        <v>2654.56</v>
      </c>
      <c r="K29" s="15">
        <v>2654.56</v>
      </c>
      <c r="L29" s="15">
        <v>2654.56</v>
      </c>
      <c r="M29" s="15">
        <v>2654.56</v>
      </c>
      <c r="N29" s="15">
        <v>2654.56</v>
      </c>
      <c r="O29" s="15">
        <v>2654.56</v>
      </c>
      <c r="P29" s="15">
        <v>2654.56</v>
      </c>
    </row>
    <row r="30" spans="1:16" ht="12.75">
      <c r="A30" s="19"/>
      <c r="B30" s="6" t="s">
        <v>52</v>
      </c>
      <c r="C30" s="15">
        <f>SUM(C17:C29)</f>
        <v>480638.3499999999</v>
      </c>
      <c r="E30" s="15">
        <f>SUM(E17:E29)</f>
        <v>40913.399999999994</v>
      </c>
      <c r="F30" s="15">
        <f aca="true" t="shared" si="1" ref="F30:P30">SUM(F17:F29)</f>
        <v>40050.649999999994</v>
      </c>
      <c r="G30" s="15">
        <f t="shared" si="1"/>
        <v>42506.16</v>
      </c>
      <c r="H30" s="15">
        <f t="shared" si="1"/>
        <v>41541.09999999999</v>
      </c>
      <c r="I30" s="15">
        <f t="shared" si="1"/>
        <v>39453.37999999999</v>
      </c>
      <c r="J30" s="15">
        <f t="shared" si="1"/>
        <v>39453.37999999999</v>
      </c>
      <c r="K30" s="15">
        <f t="shared" si="1"/>
        <v>39453.37999999999</v>
      </c>
      <c r="L30" s="15">
        <f t="shared" si="1"/>
        <v>39453.37999999999</v>
      </c>
      <c r="M30" s="15">
        <f t="shared" si="1"/>
        <v>39453.37999999999</v>
      </c>
      <c r="N30" s="15">
        <f t="shared" si="1"/>
        <v>39453.37999999999</v>
      </c>
      <c r="O30" s="15">
        <f t="shared" si="1"/>
        <v>39453.37999999999</v>
      </c>
      <c r="P30" s="15">
        <f t="shared" si="1"/>
        <v>39453.37999999999</v>
      </c>
    </row>
    <row r="31" spans="1:16" ht="12.75">
      <c r="A31" s="19">
        <v>13</v>
      </c>
      <c r="B31" s="5" t="s">
        <v>19</v>
      </c>
      <c r="C31" s="15">
        <f>C32+C33+C34+C35</f>
        <v>3025</v>
      </c>
      <c r="E31" s="15">
        <f>E32+E33+E34+E35</f>
        <v>2700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325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554</v>
      </c>
      <c r="C32" s="9">
        <f>E32+F32+G32+H32+I32+J32+K32+L32+M32+N32+O32+P32</f>
        <v>2700</v>
      </c>
      <c r="E32" s="4">
        <v>2700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555</v>
      </c>
      <c r="C33" s="9">
        <f>E33+F33+G33+H33+I33+J33+K33+L33+M33+N33+O33+P33</f>
        <v>325</v>
      </c>
      <c r="E33" s="4"/>
      <c r="F33" s="4"/>
      <c r="G33" s="4"/>
      <c r="H33" s="4"/>
      <c r="I33" s="4"/>
      <c r="J33" s="4"/>
      <c r="K33" s="4"/>
      <c r="L33" s="4"/>
      <c r="M33" s="4"/>
      <c r="N33" s="4">
        <v>325</v>
      </c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483663.3499999999</v>
      </c>
      <c r="E36" s="17">
        <f>E30+E31</f>
        <v>43613.399999999994</v>
      </c>
      <c r="F36" s="17">
        <f aca="true" t="shared" si="3" ref="F36:P36">F30+F31</f>
        <v>40050.649999999994</v>
      </c>
      <c r="G36" s="17">
        <f t="shared" si="3"/>
        <v>42506.16</v>
      </c>
      <c r="H36" s="17">
        <f t="shared" si="3"/>
        <v>41541.09999999999</v>
      </c>
      <c r="I36" s="17">
        <f t="shared" si="3"/>
        <v>39453.37999999999</v>
      </c>
      <c r="J36" s="17">
        <f t="shared" si="3"/>
        <v>39453.37999999999</v>
      </c>
      <c r="K36" s="17">
        <f t="shared" si="3"/>
        <v>39453.37999999999</v>
      </c>
      <c r="L36" s="17">
        <f t="shared" si="3"/>
        <v>39453.37999999999</v>
      </c>
      <c r="M36" s="17">
        <f t="shared" si="3"/>
        <v>39453.37999999999</v>
      </c>
      <c r="N36" s="17">
        <f t="shared" si="3"/>
        <v>39778.37999999999</v>
      </c>
      <c r="O36" s="17">
        <f t="shared" si="3"/>
        <v>39453.37999999999</v>
      </c>
      <c r="P36" s="17">
        <f t="shared" si="3"/>
        <v>39453.37999999999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Q28" sqref="Q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556</v>
      </c>
      <c r="F1" s="1" t="s">
        <v>2</v>
      </c>
      <c r="G1" s="1" t="s">
        <v>3</v>
      </c>
    </row>
    <row r="2" spans="2:7" ht="12.75">
      <c r="B2" s="2" t="s">
        <v>557</v>
      </c>
      <c r="D2" s="1"/>
      <c r="E2" s="1" t="s">
        <v>5</v>
      </c>
      <c r="F2" s="1">
        <v>17951.59</v>
      </c>
      <c r="G2" s="1">
        <v>8952.11</v>
      </c>
    </row>
    <row r="3" spans="2:8" ht="12.75">
      <c r="B3" s="2" t="s">
        <v>6</v>
      </c>
      <c r="C3" s="1">
        <v>82098.59</v>
      </c>
      <c r="D3" s="1" t="s">
        <v>7</v>
      </c>
      <c r="E3" s="1" t="s">
        <v>8</v>
      </c>
      <c r="F3" s="1">
        <v>17951.59</v>
      </c>
      <c r="G3" s="1">
        <v>23502.65</v>
      </c>
      <c r="H3" s="1">
        <v>442.54</v>
      </c>
    </row>
    <row r="4" spans="2:8" ht="12.75">
      <c r="B4" s="2" t="s">
        <v>426</v>
      </c>
      <c r="C4" s="3">
        <f>F14</f>
        <v>215419.08</v>
      </c>
      <c r="D4" s="1" t="s">
        <v>7</v>
      </c>
      <c r="E4" s="1" t="s">
        <v>10</v>
      </c>
      <c r="F4" s="1">
        <v>17951.59</v>
      </c>
      <c r="G4" s="1">
        <v>19300.77</v>
      </c>
      <c r="H4" s="1">
        <v>44.15</v>
      </c>
    </row>
    <row r="5" spans="2:7" ht="12.75">
      <c r="B5" s="2" t="s">
        <v>11</v>
      </c>
      <c r="C5" s="3">
        <f>G14+H14</f>
        <v>212470.05999999997</v>
      </c>
      <c r="D5" s="1" t="s">
        <v>7</v>
      </c>
      <c r="E5" s="1" t="s">
        <v>12</v>
      </c>
      <c r="F5" s="1">
        <v>17951.59</v>
      </c>
      <c r="G5" s="1">
        <v>17883.36</v>
      </c>
    </row>
    <row r="6" spans="2:7" ht="12.75">
      <c r="B6" s="2" t="s">
        <v>13</v>
      </c>
      <c r="C6" s="1">
        <f>C8+C9</f>
        <v>286575.17000000004</v>
      </c>
      <c r="D6" s="1" t="s">
        <v>7</v>
      </c>
      <c r="E6" s="1" t="s">
        <v>14</v>
      </c>
      <c r="F6" s="1">
        <v>17951.59</v>
      </c>
      <c r="G6" s="1">
        <v>14426.47</v>
      </c>
    </row>
    <row r="7" spans="2:7" ht="12.75">
      <c r="B7" s="2" t="s">
        <v>15</v>
      </c>
      <c r="D7" s="1"/>
      <c r="E7" s="1" t="s">
        <v>16</v>
      </c>
      <c r="F7" s="1">
        <v>17951.59</v>
      </c>
      <c r="G7" s="1">
        <v>22732.46</v>
      </c>
    </row>
    <row r="8" spans="2:16" ht="12.75">
      <c r="B8" s="2" t="s">
        <v>17</v>
      </c>
      <c r="C8" s="3">
        <f>C29</f>
        <v>192839.49000000002</v>
      </c>
      <c r="D8" s="1" t="s">
        <v>7</v>
      </c>
      <c r="E8" s="3" t="s">
        <v>18</v>
      </c>
      <c r="F8" s="3">
        <v>17951.59</v>
      </c>
      <c r="G8" s="3">
        <v>14926.2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93735.68</v>
      </c>
      <c r="D9" s="1" t="s">
        <v>7</v>
      </c>
      <c r="E9" s="1" t="s">
        <v>20</v>
      </c>
      <c r="F9" s="1">
        <v>17951.59</v>
      </c>
      <c r="G9" s="1">
        <v>14343.07</v>
      </c>
    </row>
    <row r="10" spans="2:8" ht="12.75">
      <c r="B10" s="2" t="s">
        <v>558</v>
      </c>
      <c r="C10" s="1">
        <v>4800</v>
      </c>
      <c r="D10" s="1" t="s">
        <v>7</v>
      </c>
      <c r="E10" s="1" t="s">
        <v>21</v>
      </c>
      <c r="F10" s="1">
        <v>17951.59</v>
      </c>
      <c r="G10" s="1">
        <v>15364.93</v>
      </c>
      <c r="H10" s="1">
        <v>507.94</v>
      </c>
    </row>
    <row r="11" spans="2:7" ht="12.75">
      <c r="B11" s="2"/>
      <c r="D11" s="1"/>
      <c r="E11" s="1" t="s">
        <v>22</v>
      </c>
      <c r="F11" s="1">
        <v>17951.59</v>
      </c>
      <c r="G11" s="1">
        <v>17496.65</v>
      </c>
    </row>
    <row r="12" spans="2:7" ht="12.75">
      <c r="B12" s="2" t="s">
        <v>23</v>
      </c>
      <c r="C12" s="1">
        <v>13830.64</v>
      </c>
      <c r="D12" s="1" t="s">
        <v>7</v>
      </c>
      <c r="E12" s="1" t="s">
        <v>24</v>
      </c>
      <c r="F12" s="1">
        <v>17951.59</v>
      </c>
      <c r="G12" s="1">
        <v>20247.97</v>
      </c>
    </row>
    <row r="13" spans="2:8" ht="12.75">
      <c r="B13" s="2" t="s">
        <v>25</v>
      </c>
      <c r="C13" s="3">
        <f>C3+C5+C10-C6</f>
        <v>12793.479999999923</v>
      </c>
      <c r="D13" s="1" t="s">
        <v>7</v>
      </c>
      <c r="E13" s="1" t="s">
        <v>26</v>
      </c>
      <c r="F13" s="1">
        <v>17951.59</v>
      </c>
      <c r="G13" s="1">
        <v>21632.4</v>
      </c>
      <c r="H13" s="1">
        <v>666.39</v>
      </c>
    </row>
    <row r="14" spans="2:8" ht="12.75">
      <c r="B14" s="2"/>
      <c r="D14" s="1"/>
      <c r="F14" s="3">
        <f>F2+F3+F4+F5+F6+F7+F8+F9+F10+F11+F12+F13</f>
        <v>215419.08</v>
      </c>
      <c r="G14" s="3">
        <f>G2+G3+G4+G5+G6+G7+G8+G9+G10+G11+G12+G13</f>
        <v>210809.03999999998</v>
      </c>
      <c r="H14" s="3">
        <f>H2+H3+H4+H5+H6+H7+H8+H9+H10+H11+H12+H13</f>
        <v>1661.02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53808.24000000002</v>
      </c>
      <c r="E17" s="9">
        <v>4484.02</v>
      </c>
      <c r="F17" s="9">
        <v>4484.02</v>
      </c>
      <c r="G17" s="9">
        <v>4484.02</v>
      </c>
      <c r="H17" s="9">
        <v>4484.02</v>
      </c>
      <c r="I17" s="9">
        <v>4484.02</v>
      </c>
      <c r="J17" s="9">
        <v>4484.02</v>
      </c>
      <c r="K17" s="9">
        <v>4484.02</v>
      </c>
      <c r="L17" s="9">
        <v>4484.02</v>
      </c>
      <c r="M17" s="9">
        <v>4484.02</v>
      </c>
      <c r="N17" s="9">
        <v>4484.02</v>
      </c>
      <c r="O17" s="9">
        <v>4484.02</v>
      </c>
      <c r="P17" s="9">
        <v>4484.02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1664.1600000000005</v>
      </c>
      <c r="E18" s="9">
        <v>138.68</v>
      </c>
      <c r="F18" s="9">
        <v>138.68</v>
      </c>
      <c r="G18" s="9">
        <v>138.68</v>
      </c>
      <c r="H18" s="9">
        <v>138.68</v>
      </c>
      <c r="I18" s="9">
        <v>138.68</v>
      </c>
      <c r="J18" s="9">
        <v>138.68</v>
      </c>
      <c r="K18" s="9">
        <v>138.68</v>
      </c>
      <c r="L18" s="9">
        <v>138.68</v>
      </c>
      <c r="M18" s="9">
        <v>138.68</v>
      </c>
      <c r="N18" s="9">
        <v>138.68</v>
      </c>
      <c r="O18" s="9">
        <v>138.68</v>
      </c>
      <c r="P18" s="9">
        <v>138.68</v>
      </c>
    </row>
    <row r="19" spans="1:16" ht="12.75">
      <c r="A19" s="21">
        <v>3</v>
      </c>
      <c r="B19" s="12" t="s">
        <v>37</v>
      </c>
      <c r="C19" s="9">
        <f t="shared" si="0"/>
        <v>1725.8</v>
      </c>
      <c r="E19" s="13">
        <v>431.45</v>
      </c>
      <c r="F19" s="13"/>
      <c r="G19" s="13"/>
      <c r="H19" s="13">
        <v>431.45</v>
      </c>
      <c r="I19" s="13"/>
      <c r="J19" s="13">
        <v>431.45</v>
      </c>
      <c r="K19" s="13"/>
      <c r="L19" s="13"/>
      <c r="M19" s="13"/>
      <c r="N19" s="13"/>
      <c r="O19" s="13">
        <v>431.45</v>
      </c>
      <c r="P19" s="13"/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35132.52</v>
      </c>
      <c r="E21" s="5">
        <v>2927.71</v>
      </c>
      <c r="F21" s="5">
        <v>2927.71</v>
      </c>
      <c r="G21" s="5">
        <v>2927.71</v>
      </c>
      <c r="H21" s="5">
        <v>2927.71</v>
      </c>
      <c r="I21" s="5">
        <v>2927.71</v>
      </c>
      <c r="J21" s="5">
        <v>2927.71</v>
      </c>
      <c r="K21" s="5">
        <v>2927.71</v>
      </c>
      <c r="L21" s="5">
        <v>2927.71</v>
      </c>
      <c r="M21" s="5">
        <v>2927.71</v>
      </c>
      <c r="N21" s="5">
        <v>2927.71</v>
      </c>
      <c r="O21" s="5">
        <v>2927.71</v>
      </c>
      <c r="P21" s="5">
        <v>2927.71</v>
      </c>
    </row>
    <row r="22" spans="1:16" ht="22.5">
      <c r="A22" s="21">
        <v>6</v>
      </c>
      <c r="B22" s="12" t="s">
        <v>41</v>
      </c>
      <c r="C22" s="9">
        <f t="shared" si="0"/>
        <v>13313.400000000003</v>
      </c>
      <c r="E22" s="5">
        <v>1109.45</v>
      </c>
      <c r="F22" s="5">
        <v>1109.45</v>
      </c>
      <c r="G22" s="5">
        <v>1109.45</v>
      </c>
      <c r="H22" s="5">
        <v>1109.45</v>
      </c>
      <c r="I22" s="5">
        <v>1109.45</v>
      </c>
      <c r="J22" s="5">
        <v>1109.45</v>
      </c>
      <c r="K22" s="5">
        <v>1109.45</v>
      </c>
      <c r="L22" s="5">
        <v>1109.45</v>
      </c>
      <c r="M22" s="5">
        <v>1109.45</v>
      </c>
      <c r="N22" s="5">
        <v>1109.45</v>
      </c>
      <c r="O22" s="5">
        <v>1109.45</v>
      </c>
      <c r="P22" s="5">
        <v>1109.45</v>
      </c>
    </row>
    <row r="23" spans="1:16" ht="12.75">
      <c r="A23" s="19">
        <v>7</v>
      </c>
      <c r="B23" s="12" t="s">
        <v>65</v>
      </c>
      <c r="C23" s="9">
        <f t="shared" si="0"/>
        <v>248.14999999999998</v>
      </c>
      <c r="E23" s="5">
        <v>0</v>
      </c>
      <c r="F23" s="5">
        <v>77.05</v>
      </c>
      <c r="G23" s="5"/>
      <c r="H23" s="5"/>
      <c r="I23" s="5"/>
      <c r="J23" s="5"/>
      <c r="K23" s="5">
        <v>171.1</v>
      </c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42898.68</v>
      </c>
      <c r="E24" s="15">
        <v>3574.89</v>
      </c>
      <c r="F24" s="15">
        <v>3574.89</v>
      </c>
      <c r="G24" s="15">
        <v>3574.89</v>
      </c>
      <c r="H24" s="15">
        <v>3574.89</v>
      </c>
      <c r="I24" s="15">
        <v>3574.89</v>
      </c>
      <c r="J24" s="15">
        <v>3574.89</v>
      </c>
      <c r="K24" s="15">
        <v>3574.89</v>
      </c>
      <c r="L24" s="15">
        <v>3574.89</v>
      </c>
      <c r="M24" s="15">
        <v>3574.89</v>
      </c>
      <c r="N24" s="15">
        <v>3574.89</v>
      </c>
      <c r="O24" s="15">
        <v>3574.89</v>
      </c>
      <c r="P24" s="15">
        <v>3574.89</v>
      </c>
    </row>
    <row r="25" spans="1:16" ht="12.75">
      <c r="A25" s="21">
        <v>9</v>
      </c>
      <c r="B25" s="16" t="s">
        <v>45</v>
      </c>
      <c r="C25" s="9">
        <f t="shared" si="0"/>
        <v>22188.960000000006</v>
      </c>
      <c r="E25" s="5">
        <v>1849.08</v>
      </c>
      <c r="F25" s="5">
        <v>1849.08</v>
      </c>
      <c r="G25" s="5">
        <v>1849.08</v>
      </c>
      <c r="H25" s="5">
        <v>1849.08</v>
      </c>
      <c r="I25" s="5">
        <v>1849.08</v>
      </c>
      <c r="J25" s="5">
        <v>1849.08</v>
      </c>
      <c r="K25" s="5">
        <v>1849.08</v>
      </c>
      <c r="L25" s="5">
        <v>1849.08</v>
      </c>
      <c r="M25" s="5">
        <v>1849.08</v>
      </c>
      <c r="N25" s="5">
        <v>1849.08</v>
      </c>
      <c r="O25" s="5">
        <v>1849.08</v>
      </c>
      <c r="P25" s="5">
        <v>1849.08</v>
      </c>
    </row>
    <row r="26" spans="1:16" ht="12.75">
      <c r="A26" s="19">
        <v>10</v>
      </c>
      <c r="B26" s="12" t="s">
        <v>47</v>
      </c>
      <c r="C26" s="9">
        <f t="shared" si="0"/>
        <v>6820.38</v>
      </c>
      <c r="E26" s="5">
        <v>0</v>
      </c>
      <c r="F26" s="5">
        <v>0</v>
      </c>
      <c r="G26" s="5">
        <v>1702.69</v>
      </c>
      <c r="H26" s="5">
        <v>1702.69</v>
      </c>
      <c r="I26" s="5"/>
      <c r="J26" s="5"/>
      <c r="K26" s="5">
        <v>3415</v>
      </c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246.55999999999997</v>
      </c>
      <c r="E27" s="5">
        <v>0</v>
      </c>
      <c r="F27" s="5">
        <v>30.82</v>
      </c>
      <c r="G27" s="5">
        <v>30.82</v>
      </c>
      <c r="H27" s="5"/>
      <c r="I27" s="5"/>
      <c r="J27" s="5">
        <v>30.82</v>
      </c>
      <c r="K27" s="5">
        <v>30.82</v>
      </c>
      <c r="L27" s="5">
        <v>30.82</v>
      </c>
      <c r="M27" s="5">
        <v>30.82</v>
      </c>
      <c r="N27" s="5">
        <v>30.82</v>
      </c>
      <c r="O27" s="5">
        <v>0</v>
      </c>
      <c r="P27" s="5">
        <v>30.82</v>
      </c>
    </row>
    <row r="28" spans="1:16" ht="33.75">
      <c r="A28" s="21">
        <v>12</v>
      </c>
      <c r="B28" s="6" t="s">
        <v>51</v>
      </c>
      <c r="C28" s="9">
        <f t="shared" si="0"/>
        <v>14792.639999999998</v>
      </c>
      <c r="E28" s="15">
        <v>1232.72</v>
      </c>
      <c r="F28" s="15">
        <v>1232.72</v>
      </c>
      <c r="G28" s="15">
        <v>1232.72</v>
      </c>
      <c r="H28" s="15">
        <v>1232.72</v>
      </c>
      <c r="I28" s="15">
        <v>1232.72</v>
      </c>
      <c r="J28" s="15">
        <v>1232.72</v>
      </c>
      <c r="K28" s="15">
        <v>1232.72</v>
      </c>
      <c r="L28" s="15">
        <v>1232.72</v>
      </c>
      <c r="M28" s="15">
        <v>1232.72</v>
      </c>
      <c r="N28" s="15">
        <v>1232.72</v>
      </c>
      <c r="O28" s="15">
        <v>1232.72</v>
      </c>
      <c r="P28" s="15">
        <v>1232.72</v>
      </c>
    </row>
    <row r="29" spans="1:16" ht="12.75">
      <c r="A29" s="19"/>
      <c r="B29" s="6" t="s">
        <v>52</v>
      </c>
      <c r="C29" s="15">
        <f>SUM(C17:C28)</f>
        <v>192839.49000000002</v>
      </c>
      <c r="E29" s="15">
        <f>SUM(E17:E28)</f>
        <v>15748</v>
      </c>
      <c r="F29" s="15">
        <f aca="true" t="shared" si="1" ref="F29:P29">SUM(F17:F28)</f>
        <v>15424.419999999998</v>
      </c>
      <c r="G29" s="15">
        <f t="shared" si="1"/>
        <v>17050.06</v>
      </c>
      <c r="H29" s="15">
        <f t="shared" si="1"/>
        <v>17450.690000000002</v>
      </c>
      <c r="I29" s="15">
        <f t="shared" si="1"/>
        <v>15316.55</v>
      </c>
      <c r="J29" s="15">
        <f t="shared" si="1"/>
        <v>15778.82</v>
      </c>
      <c r="K29" s="15">
        <f t="shared" si="1"/>
        <v>18933.47</v>
      </c>
      <c r="L29" s="15">
        <f t="shared" si="1"/>
        <v>15347.369999999999</v>
      </c>
      <c r="M29" s="15">
        <f t="shared" si="1"/>
        <v>15347.369999999999</v>
      </c>
      <c r="N29" s="15">
        <f t="shared" si="1"/>
        <v>15347.369999999999</v>
      </c>
      <c r="O29" s="15">
        <f t="shared" si="1"/>
        <v>15748</v>
      </c>
      <c r="P29" s="15">
        <f t="shared" si="1"/>
        <v>15347.369999999999</v>
      </c>
    </row>
    <row r="30" spans="1:16" ht="12.75">
      <c r="A30" s="19">
        <v>13</v>
      </c>
      <c r="B30" s="5" t="s">
        <v>19</v>
      </c>
      <c r="C30" s="15">
        <f>C31+C32+C33+C34+C35+C36</f>
        <v>93735.68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267</v>
      </c>
      <c r="I30" s="15">
        <f t="shared" si="2"/>
        <v>399</v>
      </c>
      <c r="J30" s="15">
        <f t="shared" si="2"/>
        <v>864</v>
      </c>
      <c r="K30" s="15">
        <f>K31+K32+K33+K34+K35</f>
        <v>84749.68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>O31+O32+O33+O34+O35+O36</f>
        <v>7456</v>
      </c>
      <c r="P30" s="15">
        <f t="shared" si="2"/>
        <v>0</v>
      </c>
    </row>
    <row r="31" spans="1:16" ht="12.75">
      <c r="A31" s="19"/>
      <c r="B31" s="4" t="s">
        <v>559</v>
      </c>
      <c r="C31" s="9">
        <f aca="true" t="shared" si="3" ref="C31:C36">E31+F31+G31+H31+I31+J31+K31+L31+M31+N31+O31+P31</f>
        <v>267</v>
      </c>
      <c r="E31" s="4"/>
      <c r="F31" s="4"/>
      <c r="G31" s="4"/>
      <c r="H31" s="4">
        <v>267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19"/>
      <c r="B32" s="24" t="s">
        <v>560</v>
      </c>
      <c r="C32" s="9">
        <f t="shared" si="3"/>
        <v>399</v>
      </c>
      <c r="E32" s="4"/>
      <c r="F32" s="4"/>
      <c r="G32" s="4"/>
      <c r="H32" s="4"/>
      <c r="I32" s="4">
        <v>399</v>
      </c>
      <c r="J32" s="4"/>
      <c r="K32" s="4"/>
      <c r="L32" s="4"/>
      <c r="M32" s="4"/>
      <c r="N32" s="4"/>
      <c r="O32" s="4"/>
      <c r="P32" s="4"/>
    </row>
    <row r="33" spans="1:16" ht="12.75">
      <c r="A33" s="19"/>
      <c r="B33" s="4" t="s">
        <v>561</v>
      </c>
      <c r="C33" s="9">
        <f t="shared" si="3"/>
        <v>784</v>
      </c>
      <c r="E33" s="4"/>
      <c r="F33" s="4"/>
      <c r="G33" s="4"/>
      <c r="H33" s="4"/>
      <c r="I33" s="4"/>
      <c r="J33" s="4">
        <v>784</v>
      </c>
      <c r="K33" s="4"/>
      <c r="L33" s="4"/>
      <c r="M33" s="4"/>
      <c r="N33" s="4"/>
      <c r="O33" s="4"/>
      <c r="P33" s="4"/>
    </row>
    <row r="34" spans="1:16" ht="12.75">
      <c r="A34" s="19"/>
      <c r="B34" s="4" t="s">
        <v>562</v>
      </c>
      <c r="C34" s="9">
        <f t="shared" si="3"/>
        <v>80</v>
      </c>
      <c r="E34" s="4"/>
      <c r="F34" s="4"/>
      <c r="G34" s="4"/>
      <c r="H34" s="4"/>
      <c r="I34" s="4"/>
      <c r="J34" s="4">
        <v>80</v>
      </c>
      <c r="K34" s="4"/>
      <c r="L34" s="4"/>
      <c r="M34" s="4"/>
      <c r="N34" s="4"/>
      <c r="O34" s="4"/>
      <c r="P34" s="4"/>
    </row>
    <row r="35" spans="1:16" ht="12.75">
      <c r="A35" s="19"/>
      <c r="B35" s="4" t="s">
        <v>563</v>
      </c>
      <c r="C35" s="9">
        <f t="shared" si="3"/>
        <v>84749.68</v>
      </c>
      <c r="E35" s="4"/>
      <c r="F35" s="4"/>
      <c r="G35" s="4"/>
      <c r="H35" s="4"/>
      <c r="I35" s="4"/>
      <c r="J35" s="4"/>
      <c r="K35" s="4">
        <v>84749.68</v>
      </c>
      <c r="L35" s="4"/>
      <c r="M35" s="4"/>
      <c r="N35" s="4"/>
      <c r="O35" s="4"/>
      <c r="P35" s="4"/>
    </row>
    <row r="36" spans="1:16" ht="12.75">
      <c r="A36" s="19"/>
      <c r="B36" s="4" t="s">
        <v>295</v>
      </c>
      <c r="C36" s="9">
        <f t="shared" si="3"/>
        <v>7456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7456</v>
      </c>
      <c r="P36" s="4"/>
    </row>
    <row r="37" spans="1:16" ht="12.75">
      <c r="A37" s="19"/>
      <c r="B37" s="4" t="s">
        <v>56</v>
      </c>
      <c r="C37" s="17">
        <f>C29+C30</f>
        <v>286575.17000000004</v>
      </c>
      <c r="E37" s="17">
        <f>E29+E30</f>
        <v>15748</v>
      </c>
      <c r="F37" s="17">
        <f aca="true" t="shared" si="4" ref="F37:P37">F29+F30</f>
        <v>15424.419999999998</v>
      </c>
      <c r="G37" s="17">
        <f t="shared" si="4"/>
        <v>17050.06</v>
      </c>
      <c r="H37" s="17">
        <f t="shared" si="4"/>
        <v>17717.690000000002</v>
      </c>
      <c r="I37" s="17">
        <f t="shared" si="4"/>
        <v>15715.55</v>
      </c>
      <c r="J37" s="17">
        <f t="shared" si="4"/>
        <v>16642.82</v>
      </c>
      <c r="K37" s="17">
        <f t="shared" si="4"/>
        <v>103683.15</v>
      </c>
      <c r="L37" s="17">
        <f t="shared" si="4"/>
        <v>15347.369999999999</v>
      </c>
      <c r="M37" s="17">
        <f t="shared" si="4"/>
        <v>15347.369999999999</v>
      </c>
      <c r="N37" s="17">
        <f t="shared" si="4"/>
        <v>15347.369999999999</v>
      </c>
      <c r="O37" s="17">
        <f t="shared" si="4"/>
        <v>23204</v>
      </c>
      <c r="P37" s="17">
        <f t="shared" si="4"/>
        <v>15347.369999999999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C1">
      <selection activeCell="C24" sqref="C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11" ht="12.75">
      <c r="B1" s="2" t="s">
        <v>0</v>
      </c>
      <c r="D1" s="1"/>
      <c r="E1" s="1" t="s">
        <v>564</v>
      </c>
      <c r="F1" s="1" t="s">
        <v>2</v>
      </c>
      <c r="G1" s="1" t="s">
        <v>3</v>
      </c>
      <c r="H1" s="1" t="s">
        <v>565</v>
      </c>
      <c r="J1" s="1" t="s">
        <v>566</v>
      </c>
      <c r="K1" s="1" t="s">
        <v>133</v>
      </c>
    </row>
    <row r="2" spans="2:10" ht="12.75">
      <c r="B2" s="2" t="s">
        <v>567</v>
      </c>
      <c r="D2" s="1"/>
      <c r="E2" s="1" t="s">
        <v>5</v>
      </c>
      <c r="F2" s="1">
        <v>42269.4</v>
      </c>
      <c r="G2" s="1">
        <v>32607.03</v>
      </c>
      <c r="J2" s="1" t="s">
        <v>176</v>
      </c>
    </row>
    <row r="3" spans="2:12" ht="12.75">
      <c r="B3" s="2" t="s">
        <v>6</v>
      </c>
      <c r="C3" s="1">
        <v>251845.29</v>
      </c>
      <c r="D3" s="1" t="s">
        <v>7</v>
      </c>
      <c r="E3" s="1" t="s">
        <v>8</v>
      </c>
      <c r="F3" s="1">
        <v>42269.4</v>
      </c>
      <c r="G3" s="1">
        <v>43025.67</v>
      </c>
      <c r="H3" s="1">
        <v>439.83</v>
      </c>
      <c r="J3" s="1" t="s">
        <v>183</v>
      </c>
      <c r="L3" s="1">
        <v>400</v>
      </c>
    </row>
    <row r="4" spans="2:12" ht="12.75">
      <c r="B4" s="2" t="s">
        <v>68</v>
      </c>
      <c r="C4" s="3">
        <f>F14</f>
        <v>507226.2</v>
      </c>
      <c r="D4" s="1" t="s">
        <v>7</v>
      </c>
      <c r="E4" s="1" t="s">
        <v>10</v>
      </c>
      <c r="F4" s="1">
        <v>42274.6</v>
      </c>
      <c r="G4" s="1">
        <v>42113.94</v>
      </c>
      <c r="J4" s="1" t="s">
        <v>387</v>
      </c>
      <c r="L4" s="1">
        <v>400</v>
      </c>
    </row>
    <row r="5" spans="2:12" ht="12.75">
      <c r="B5" s="2" t="s">
        <v>11</v>
      </c>
      <c r="C5" s="3">
        <f>G14+H14</f>
        <v>493250.82</v>
      </c>
      <c r="D5" s="1" t="s">
        <v>7</v>
      </c>
      <c r="E5" s="1" t="s">
        <v>12</v>
      </c>
      <c r="F5" s="1">
        <v>42274.6</v>
      </c>
      <c r="G5" s="1">
        <v>39656.27</v>
      </c>
      <c r="H5" s="1">
        <v>16.22</v>
      </c>
      <c r="J5" s="1" t="s">
        <v>177</v>
      </c>
      <c r="L5" s="1">
        <v>706</v>
      </c>
    </row>
    <row r="6" spans="2:7" ht="12.75">
      <c r="B6" s="2" t="s">
        <v>63</v>
      </c>
      <c r="C6" s="1">
        <f>C8+C9</f>
        <v>598872.28</v>
      </c>
      <c r="D6" s="1" t="s">
        <v>7</v>
      </c>
      <c r="E6" s="1" t="s">
        <v>14</v>
      </c>
      <c r="F6" s="1">
        <v>42274.6</v>
      </c>
      <c r="G6" s="1">
        <v>32490.2</v>
      </c>
    </row>
    <row r="7" spans="2:7" ht="12.75">
      <c r="B7" s="2" t="s">
        <v>15</v>
      </c>
      <c r="D7" s="1"/>
      <c r="E7" s="1" t="s">
        <v>16</v>
      </c>
      <c r="F7" s="1">
        <v>42274.6</v>
      </c>
      <c r="G7" s="1">
        <v>48868.33</v>
      </c>
    </row>
    <row r="8" spans="2:16" ht="12.75">
      <c r="B8" s="2" t="s">
        <v>17</v>
      </c>
      <c r="C8" s="3">
        <f>C31</f>
        <v>453606.28</v>
      </c>
      <c r="D8" s="1" t="s">
        <v>7</v>
      </c>
      <c r="E8" s="3" t="s">
        <v>18</v>
      </c>
      <c r="F8" s="3">
        <v>42274.6</v>
      </c>
      <c r="G8" s="3">
        <v>44467.62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C32</f>
        <v>145266</v>
      </c>
      <c r="D9" s="1" t="s">
        <v>7</v>
      </c>
      <c r="E9" s="1" t="s">
        <v>20</v>
      </c>
      <c r="F9" s="1">
        <v>42262.88</v>
      </c>
      <c r="G9" s="1">
        <v>36976.91</v>
      </c>
    </row>
    <row r="10" spans="2:7" ht="12.75">
      <c r="B10" s="2" t="s">
        <v>125</v>
      </c>
      <c r="C10" s="1">
        <v>9600</v>
      </c>
      <c r="D10" s="1" t="s">
        <v>7</v>
      </c>
      <c r="E10" s="1" t="s">
        <v>21</v>
      </c>
      <c r="F10" s="1">
        <v>42262.88</v>
      </c>
      <c r="G10" s="1">
        <v>43549.96</v>
      </c>
    </row>
    <row r="11" spans="2:8" ht="12.75">
      <c r="B11" s="2" t="s">
        <v>202</v>
      </c>
      <c r="C11" s="1">
        <v>8472</v>
      </c>
      <c r="D11" s="1" t="s">
        <v>7</v>
      </c>
      <c r="E11" s="1" t="s">
        <v>22</v>
      </c>
      <c r="F11" s="1">
        <v>42262.88</v>
      </c>
      <c r="G11" s="1">
        <v>43783.94</v>
      </c>
      <c r="H11" s="1">
        <v>1328.04</v>
      </c>
    </row>
    <row r="12" spans="2:7" ht="12.75">
      <c r="B12" s="2" t="s">
        <v>23</v>
      </c>
      <c r="C12" s="1">
        <v>46997.63</v>
      </c>
      <c r="D12" s="1" t="s">
        <v>7</v>
      </c>
      <c r="E12" s="1" t="s">
        <v>24</v>
      </c>
      <c r="F12" s="1">
        <v>42262.88</v>
      </c>
      <c r="G12" s="1">
        <v>44064.45</v>
      </c>
    </row>
    <row r="13" spans="2:8" ht="12.75">
      <c r="B13" s="2" t="s">
        <v>25</v>
      </c>
      <c r="C13" s="3">
        <f>C3+C5+C10+C11-C6</f>
        <v>164295.82999999996</v>
      </c>
      <c r="D13" s="1" t="s">
        <v>7</v>
      </c>
      <c r="E13" s="1" t="s">
        <v>26</v>
      </c>
      <c r="F13" s="1">
        <v>42262.88</v>
      </c>
      <c r="G13" s="1">
        <v>39474.41</v>
      </c>
      <c r="H13" s="1">
        <v>388</v>
      </c>
    </row>
    <row r="14" spans="2:8" ht="12.75">
      <c r="B14" s="2"/>
      <c r="D14" s="1"/>
      <c r="F14" s="3">
        <f>F2+F3+F4+F5+F6+F7+F8+F9+F10+F11+F12+F13</f>
        <v>507226.2</v>
      </c>
      <c r="G14" s="3">
        <f>G2+G3+G4+G5+G6+G7+G8+G9+G10+G11+G12+G13</f>
        <v>491078.73</v>
      </c>
      <c r="H14" s="3">
        <f>H2+H3+H4+H5+H6+H7+H8+H9+H10+H11+H12+H13</f>
        <v>2172.09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102849.11999999998</v>
      </c>
      <c r="E17" s="9">
        <v>8570.76</v>
      </c>
      <c r="F17" s="9">
        <v>8570.76</v>
      </c>
      <c r="G17" s="9">
        <v>8570.76</v>
      </c>
      <c r="H17" s="9">
        <v>8570.76</v>
      </c>
      <c r="I17" s="9">
        <v>8570.76</v>
      </c>
      <c r="J17" s="9">
        <v>8570.76</v>
      </c>
      <c r="K17" s="9">
        <v>8570.76</v>
      </c>
      <c r="L17" s="9">
        <v>8570.76</v>
      </c>
      <c r="M17" s="9">
        <v>8570.76</v>
      </c>
      <c r="N17" s="9">
        <v>8570.76</v>
      </c>
      <c r="O17" s="9">
        <v>8570.76</v>
      </c>
      <c r="P17" s="9">
        <v>8570.76</v>
      </c>
    </row>
    <row r="18" spans="1:16" ht="12.75">
      <c r="A18" s="20">
        <v>2</v>
      </c>
      <c r="B18" s="8" t="s">
        <v>35</v>
      </c>
      <c r="C18" s="9">
        <f aca="true" t="shared" si="0" ref="C18:C30">E18+F18+G18+H18+I18+J18+K18+L18+M18+N18+O18+P18</f>
        <v>3506.28</v>
      </c>
      <c r="E18" s="9">
        <v>292.19</v>
      </c>
      <c r="F18" s="9">
        <v>292.19</v>
      </c>
      <c r="G18" s="9">
        <v>292.19</v>
      </c>
      <c r="H18" s="9">
        <v>292.19</v>
      </c>
      <c r="I18" s="9">
        <v>292.19</v>
      </c>
      <c r="J18" s="9">
        <v>292.19</v>
      </c>
      <c r="K18" s="9">
        <v>292.19</v>
      </c>
      <c r="L18" s="9">
        <v>292.19</v>
      </c>
      <c r="M18" s="9">
        <v>292.19</v>
      </c>
      <c r="N18" s="9">
        <v>292.19</v>
      </c>
      <c r="O18" s="9">
        <v>292.19</v>
      </c>
      <c r="P18" s="9">
        <v>292.19</v>
      </c>
    </row>
    <row r="19" spans="1:16" ht="12.75">
      <c r="A19" s="21">
        <v>3</v>
      </c>
      <c r="B19" s="12" t="s">
        <v>37</v>
      </c>
      <c r="C19" s="9">
        <f t="shared" si="0"/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72072.36</v>
      </c>
      <c r="E21" s="5">
        <v>6006.03</v>
      </c>
      <c r="F21" s="5">
        <v>6006.03</v>
      </c>
      <c r="G21" s="5">
        <v>6006.03</v>
      </c>
      <c r="H21" s="5">
        <v>6006.03</v>
      </c>
      <c r="I21" s="5">
        <v>6006.03</v>
      </c>
      <c r="J21" s="5">
        <v>6006.03</v>
      </c>
      <c r="K21" s="5">
        <v>6006.03</v>
      </c>
      <c r="L21" s="5">
        <v>6006.03</v>
      </c>
      <c r="M21" s="5">
        <v>6006.03</v>
      </c>
      <c r="N21" s="5">
        <v>6006.03</v>
      </c>
      <c r="O21" s="5">
        <v>6006.03</v>
      </c>
      <c r="P21" s="5">
        <v>6006.03</v>
      </c>
    </row>
    <row r="22" spans="1:16" ht="12.75">
      <c r="A22" s="21">
        <v>6</v>
      </c>
      <c r="B22" s="16" t="s">
        <v>190</v>
      </c>
      <c r="C22" s="9">
        <f t="shared" si="0"/>
        <v>21426.96</v>
      </c>
      <c r="E22" s="5">
        <v>1785.58</v>
      </c>
      <c r="F22" s="5">
        <v>1785.58</v>
      </c>
      <c r="G22" s="5">
        <v>1785.58</v>
      </c>
      <c r="H22" s="5">
        <v>1785.58</v>
      </c>
      <c r="I22" s="5">
        <v>1785.58</v>
      </c>
      <c r="J22" s="5">
        <v>1785.58</v>
      </c>
      <c r="K22" s="5">
        <v>1785.58</v>
      </c>
      <c r="L22" s="5">
        <v>1785.58</v>
      </c>
      <c r="M22" s="5">
        <v>1785.58</v>
      </c>
      <c r="N22" s="5">
        <v>1785.58</v>
      </c>
      <c r="O22" s="5">
        <v>1785.58</v>
      </c>
      <c r="P22" s="5">
        <v>1785.58</v>
      </c>
    </row>
    <row r="23" spans="1:16" ht="22.5">
      <c r="A23" s="19">
        <v>7</v>
      </c>
      <c r="B23" s="12" t="s">
        <v>41</v>
      </c>
      <c r="C23" s="9">
        <f t="shared" si="0"/>
        <v>28049.76</v>
      </c>
      <c r="E23" s="5">
        <v>2337.48</v>
      </c>
      <c r="F23" s="5">
        <v>2337.48</v>
      </c>
      <c r="G23" s="5">
        <v>2337.48</v>
      </c>
      <c r="H23" s="5">
        <v>2337.48</v>
      </c>
      <c r="I23" s="5">
        <v>2337.48</v>
      </c>
      <c r="J23" s="5">
        <v>2337.48</v>
      </c>
      <c r="K23" s="5">
        <v>2337.48</v>
      </c>
      <c r="L23" s="5">
        <v>2337.48</v>
      </c>
      <c r="M23" s="5">
        <v>2337.48</v>
      </c>
      <c r="N23" s="5">
        <v>2337.48</v>
      </c>
      <c r="O23" s="5">
        <v>2337.48</v>
      </c>
      <c r="P23" s="5">
        <v>2337.48</v>
      </c>
    </row>
    <row r="24" spans="1:16" ht="12.75">
      <c r="A24" s="20">
        <v>8</v>
      </c>
      <c r="B24" s="16" t="s">
        <v>126</v>
      </c>
      <c r="C24" s="9">
        <f t="shared" si="0"/>
        <v>42853.80000000001</v>
      </c>
      <c r="E24" s="5">
        <v>3571.15</v>
      </c>
      <c r="F24" s="5">
        <v>3571.15</v>
      </c>
      <c r="G24" s="5">
        <v>3571.15</v>
      </c>
      <c r="H24" s="5">
        <v>3571.15</v>
      </c>
      <c r="I24" s="5">
        <v>3571.15</v>
      </c>
      <c r="J24" s="5">
        <v>3571.15</v>
      </c>
      <c r="K24" s="5">
        <v>3571.15</v>
      </c>
      <c r="L24" s="5">
        <v>3571.15</v>
      </c>
      <c r="M24" s="5">
        <v>3571.15</v>
      </c>
      <c r="N24" s="5">
        <v>3571.15</v>
      </c>
      <c r="O24" s="5">
        <v>3571.15</v>
      </c>
      <c r="P24" s="5">
        <v>3571.15</v>
      </c>
    </row>
    <row r="25" spans="1:16" ht="12.75">
      <c r="A25" s="21">
        <v>9</v>
      </c>
      <c r="B25" s="12" t="s">
        <v>212</v>
      </c>
      <c r="C25" s="9">
        <f t="shared" si="0"/>
        <v>1947.9599999999998</v>
      </c>
      <c r="E25" s="5">
        <v>162.33</v>
      </c>
      <c r="F25" s="5">
        <v>162.33</v>
      </c>
      <c r="G25" s="5">
        <v>162.33</v>
      </c>
      <c r="H25" s="5">
        <v>162.33</v>
      </c>
      <c r="I25" s="5">
        <v>162.33</v>
      </c>
      <c r="J25" s="5">
        <v>162.33</v>
      </c>
      <c r="K25" s="5">
        <v>162.33</v>
      </c>
      <c r="L25" s="5">
        <v>162.33</v>
      </c>
      <c r="M25" s="5">
        <v>162.33</v>
      </c>
      <c r="N25" s="5">
        <v>162.33</v>
      </c>
      <c r="O25" s="5">
        <v>162.33</v>
      </c>
      <c r="P25" s="5">
        <v>162.33</v>
      </c>
    </row>
    <row r="26" spans="1:16" ht="45">
      <c r="A26" s="19">
        <v>10</v>
      </c>
      <c r="B26" s="12" t="s">
        <v>66</v>
      </c>
      <c r="C26" s="9">
        <f t="shared" si="0"/>
        <v>84928.44</v>
      </c>
      <c r="E26" s="15">
        <v>7077.37</v>
      </c>
      <c r="F26" s="15">
        <v>7077.37</v>
      </c>
      <c r="G26" s="15">
        <v>7077.37</v>
      </c>
      <c r="H26" s="15">
        <v>7077.37</v>
      </c>
      <c r="I26" s="15">
        <v>7077.37</v>
      </c>
      <c r="J26" s="15">
        <v>7077.37</v>
      </c>
      <c r="K26" s="15">
        <v>7077.37</v>
      </c>
      <c r="L26" s="15">
        <v>7077.37</v>
      </c>
      <c r="M26" s="15">
        <v>7077.37</v>
      </c>
      <c r="N26" s="15">
        <v>7077.37</v>
      </c>
      <c r="O26" s="15">
        <v>7077.37</v>
      </c>
      <c r="P26" s="15">
        <v>7077.37</v>
      </c>
    </row>
    <row r="27" spans="1:16" ht="12.75">
      <c r="A27" s="20">
        <v>11</v>
      </c>
      <c r="B27" s="16" t="s">
        <v>45</v>
      </c>
      <c r="C27" s="9">
        <f t="shared" si="0"/>
        <v>46749.600000000006</v>
      </c>
      <c r="E27" s="5">
        <v>3895.8</v>
      </c>
      <c r="F27" s="5">
        <v>3895.8</v>
      </c>
      <c r="G27" s="5">
        <v>3895.8</v>
      </c>
      <c r="H27" s="5">
        <v>3895.8</v>
      </c>
      <c r="I27" s="5">
        <v>3895.8</v>
      </c>
      <c r="J27" s="5">
        <v>3895.8</v>
      </c>
      <c r="K27" s="5">
        <v>3895.8</v>
      </c>
      <c r="L27" s="5">
        <v>3895.8</v>
      </c>
      <c r="M27" s="5">
        <v>3895.8</v>
      </c>
      <c r="N27" s="5">
        <v>3895.8</v>
      </c>
      <c r="O27" s="5">
        <v>3895.8</v>
      </c>
      <c r="P27" s="5">
        <v>3895.8</v>
      </c>
    </row>
    <row r="28" spans="1:16" ht="12.75">
      <c r="A28" s="21">
        <v>12</v>
      </c>
      <c r="B28" s="12" t="s">
        <v>47</v>
      </c>
      <c r="C28" s="9">
        <f t="shared" si="0"/>
        <v>17699.6</v>
      </c>
      <c r="E28" s="5">
        <v>1298.6</v>
      </c>
      <c r="F28" s="5">
        <v>1298.6</v>
      </c>
      <c r="G28" s="5">
        <v>1298.6</v>
      </c>
      <c r="H28" s="5">
        <v>3415</v>
      </c>
      <c r="I28" s="5">
        <v>1298.6</v>
      </c>
      <c r="J28" s="5">
        <v>1298.6</v>
      </c>
      <c r="K28" s="5">
        <v>1298.6</v>
      </c>
      <c r="L28" s="5">
        <v>1298.6</v>
      </c>
      <c r="M28" s="5">
        <v>1298.6</v>
      </c>
      <c r="N28" s="5">
        <v>1298.6</v>
      </c>
      <c r="O28" s="5">
        <v>1298.6</v>
      </c>
      <c r="P28" s="5">
        <v>1298.6</v>
      </c>
    </row>
    <row r="29" spans="1:16" ht="22.5">
      <c r="A29" s="19">
        <v>13</v>
      </c>
      <c r="B29" s="12" t="s">
        <v>49</v>
      </c>
      <c r="C29" s="9">
        <f t="shared" si="0"/>
        <v>356</v>
      </c>
      <c r="E29" s="5">
        <v>178</v>
      </c>
      <c r="F29" s="5">
        <v>0</v>
      </c>
      <c r="G29" s="5">
        <v>0</v>
      </c>
      <c r="H29" s="5">
        <v>178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33.75">
      <c r="A30" s="20">
        <v>14</v>
      </c>
      <c r="B30" s="6" t="s">
        <v>51</v>
      </c>
      <c r="C30" s="9">
        <f t="shared" si="0"/>
        <v>31166.400000000005</v>
      </c>
      <c r="E30" s="15">
        <v>2597.2</v>
      </c>
      <c r="F30" s="15">
        <v>2597.2</v>
      </c>
      <c r="G30" s="15">
        <v>2597.2</v>
      </c>
      <c r="H30" s="15">
        <v>2597.2</v>
      </c>
      <c r="I30" s="15">
        <v>2597.2</v>
      </c>
      <c r="J30" s="15">
        <v>2597.2</v>
      </c>
      <c r="K30" s="15">
        <v>2597.2</v>
      </c>
      <c r="L30" s="15">
        <v>2597.2</v>
      </c>
      <c r="M30" s="15">
        <v>2597.2</v>
      </c>
      <c r="N30" s="15">
        <v>2597.2</v>
      </c>
      <c r="O30" s="15">
        <v>2597.2</v>
      </c>
      <c r="P30" s="15">
        <v>2597.2</v>
      </c>
    </row>
    <row r="31" spans="1:16" ht="12.75">
      <c r="A31" s="19"/>
      <c r="B31" s="6" t="s">
        <v>52</v>
      </c>
      <c r="C31" s="15">
        <f>SUM(C17:C30)</f>
        <v>453606.28</v>
      </c>
      <c r="E31" s="15">
        <f>SUM(E17:E30)</f>
        <v>37772.49</v>
      </c>
      <c r="F31" s="15">
        <f aca="true" t="shared" si="1" ref="F31:P31">SUM(F17:F30)</f>
        <v>37594.49</v>
      </c>
      <c r="G31" s="15">
        <f t="shared" si="1"/>
        <v>37594.49</v>
      </c>
      <c r="H31" s="15">
        <f t="shared" si="1"/>
        <v>39888.89</v>
      </c>
      <c r="I31" s="15">
        <f t="shared" si="1"/>
        <v>37594.49</v>
      </c>
      <c r="J31" s="15">
        <f t="shared" si="1"/>
        <v>37594.49</v>
      </c>
      <c r="K31" s="15">
        <f t="shared" si="1"/>
        <v>37594.49</v>
      </c>
      <c r="L31" s="15">
        <f t="shared" si="1"/>
        <v>37594.49</v>
      </c>
      <c r="M31" s="15">
        <f t="shared" si="1"/>
        <v>37594.49</v>
      </c>
      <c r="N31" s="15">
        <f t="shared" si="1"/>
        <v>37594.49</v>
      </c>
      <c r="O31" s="15">
        <f t="shared" si="1"/>
        <v>37594.49</v>
      </c>
      <c r="P31" s="15">
        <f t="shared" si="1"/>
        <v>37594.49</v>
      </c>
    </row>
    <row r="32" spans="1:16" ht="12.75">
      <c r="A32" s="19">
        <v>15</v>
      </c>
      <c r="B32" s="5" t="s">
        <v>19</v>
      </c>
      <c r="C32" s="15">
        <f>C33+C34+C35+C37</f>
        <v>145266</v>
      </c>
      <c r="E32" s="15">
        <f>E33+E34+E35+E37</f>
        <v>0</v>
      </c>
      <c r="F32" s="15">
        <f aca="true" t="shared" si="2" ref="F32:P32">F33+F34+F35+F37</f>
        <v>0</v>
      </c>
      <c r="G32" s="15">
        <f t="shared" si="2"/>
        <v>0</v>
      </c>
      <c r="H32" s="15">
        <f t="shared" si="2"/>
        <v>1000</v>
      </c>
      <c r="I32" s="15">
        <f t="shared" si="2"/>
        <v>143800</v>
      </c>
      <c r="J32" s="15">
        <f t="shared" si="2"/>
        <v>0</v>
      </c>
      <c r="K32" s="15">
        <f t="shared" si="2"/>
        <v>0</v>
      </c>
      <c r="L32" s="15">
        <f>L33+L34+L35+L36+L37</f>
        <v>678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</row>
    <row r="33" spans="1:16" ht="12.75">
      <c r="A33" s="19"/>
      <c r="B33" s="4" t="s">
        <v>568</v>
      </c>
      <c r="C33" s="9">
        <f>E33+F33+G33+H33+I33+J33+K33+L33+M33+N33+O33+P33</f>
        <v>1000</v>
      </c>
      <c r="E33" s="4"/>
      <c r="F33" s="4"/>
      <c r="G33" s="4"/>
      <c r="H33" s="4">
        <v>1000</v>
      </c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24" t="s">
        <v>569</v>
      </c>
      <c r="C34" s="9">
        <f>E34+F34+G34+H34+I34+J34+K34+L34+M34+N34+O34+P34</f>
        <v>300</v>
      </c>
      <c r="E34" s="4"/>
      <c r="F34" s="4"/>
      <c r="G34" s="4"/>
      <c r="H34" s="4"/>
      <c r="I34" s="4">
        <v>300</v>
      </c>
      <c r="J34" s="4"/>
      <c r="K34" s="4"/>
      <c r="L34" s="4"/>
      <c r="M34" s="4"/>
      <c r="N34" s="4"/>
      <c r="O34" s="4"/>
      <c r="P34" s="4"/>
    </row>
    <row r="35" spans="1:16" ht="12.75">
      <c r="A35" s="19"/>
      <c r="B35" s="4" t="s">
        <v>570</v>
      </c>
      <c r="C35" s="9">
        <f>E35+F35+G35+H35+I35+J35+K35+L35+M35+N35+O35+P35</f>
        <v>143500</v>
      </c>
      <c r="E35" s="4"/>
      <c r="F35" s="4"/>
      <c r="G35" s="4"/>
      <c r="H35" s="4"/>
      <c r="I35" s="4">
        <v>143500</v>
      </c>
      <c r="J35" s="4"/>
      <c r="K35" s="4"/>
      <c r="L35" s="4"/>
      <c r="M35" s="4"/>
      <c r="N35" s="4"/>
      <c r="O35" s="4"/>
      <c r="P35" s="4"/>
    </row>
    <row r="36" spans="1:16" ht="12.75">
      <c r="A36" s="19"/>
      <c r="B36" s="24" t="s">
        <v>416</v>
      </c>
      <c r="C36" s="9">
        <f>E36+F36+G36+H36+I36+J36+K36+L36+M36+N36+O36+P36</f>
        <v>212</v>
      </c>
      <c r="E36" s="4"/>
      <c r="F36" s="4"/>
      <c r="G36" s="4"/>
      <c r="H36" s="4"/>
      <c r="I36" s="4"/>
      <c r="J36" s="4"/>
      <c r="K36" s="4"/>
      <c r="L36" s="4">
        <v>212</v>
      </c>
      <c r="M36" s="4"/>
      <c r="N36" s="4"/>
      <c r="O36" s="4"/>
      <c r="P36" s="4"/>
    </row>
    <row r="37" spans="1:16" ht="12.75">
      <c r="A37" s="19"/>
      <c r="B37" s="24" t="s">
        <v>571</v>
      </c>
      <c r="C37" s="9">
        <f>E37+F37+G37+H37+I37+J37+K37+L37+M37+N37+O37+P37</f>
        <v>466</v>
      </c>
      <c r="E37" s="4"/>
      <c r="F37" s="4"/>
      <c r="G37" s="4"/>
      <c r="H37" s="4"/>
      <c r="I37" s="4"/>
      <c r="J37" s="4"/>
      <c r="K37" s="4"/>
      <c r="L37" s="4">
        <v>466</v>
      </c>
      <c r="M37" s="4"/>
      <c r="N37" s="4"/>
      <c r="O37" s="4"/>
      <c r="P37" s="4"/>
    </row>
    <row r="38" spans="1:16" ht="12.75">
      <c r="A38" s="4"/>
      <c r="B38" s="4" t="s">
        <v>56</v>
      </c>
      <c r="C38" s="17">
        <f>C31+C32</f>
        <v>598872.28</v>
      </c>
      <c r="E38" s="17">
        <f>E31+E32</f>
        <v>37772.49</v>
      </c>
      <c r="F38" s="17">
        <f aca="true" t="shared" si="3" ref="F38:P38">F31+F32</f>
        <v>37594.49</v>
      </c>
      <c r="G38" s="17">
        <f t="shared" si="3"/>
        <v>37594.49</v>
      </c>
      <c r="H38" s="17">
        <f t="shared" si="3"/>
        <v>40888.89</v>
      </c>
      <c r="I38" s="17">
        <f t="shared" si="3"/>
        <v>181394.49</v>
      </c>
      <c r="J38" s="17">
        <f t="shared" si="3"/>
        <v>37594.49</v>
      </c>
      <c r="K38" s="17">
        <f t="shared" si="3"/>
        <v>37594.49</v>
      </c>
      <c r="L38" s="17">
        <f t="shared" si="3"/>
        <v>38272.49</v>
      </c>
      <c r="M38" s="17">
        <f t="shared" si="3"/>
        <v>37594.49</v>
      </c>
      <c r="N38" s="17">
        <f t="shared" si="3"/>
        <v>37594.49</v>
      </c>
      <c r="O38" s="17">
        <f t="shared" si="3"/>
        <v>37594.49</v>
      </c>
      <c r="P38" s="17">
        <f t="shared" si="3"/>
        <v>37594.49</v>
      </c>
    </row>
    <row r="40" ht="12.75">
      <c r="B40" s="18" t="s">
        <v>57</v>
      </c>
    </row>
    <row r="41" ht="12.75">
      <c r="B41" s="18"/>
    </row>
    <row r="42" ht="12.75">
      <c r="B42" s="18" t="s">
        <v>58</v>
      </c>
    </row>
    <row r="43" ht="12.75">
      <c r="B43" s="18"/>
    </row>
    <row r="44" ht="12.75">
      <c r="B44" s="18" t="s">
        <v>59</v>
      </c>
    </row>
    <row r="45" ht="12.75">
      <c r="B45" s="18"/>
    </row>
    <row r="46" ht="12.75">
      <c r="B46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572</v>
      </c>
      <c r="F1" s="1" t="s">
        <v>2</v>
      </c>
      <c r="G1" s="1" t="s">
        <v>3</v>
      </c>
    </row>
    <row r="2" spans="2:7" ht="12.75">
      <c r="B2" s="2" t="s">
        <v>573</v>
      </c>
      <c r="D2" s="1"/>
      <c r="E2" s="1" t="s">
        <v>5</v>
      </c>
      <c r="F2" s="1">
        <v>40985.06</v>
      </c>
      <c r="G2" s="1">
        <v>30026.49</v>
      </c>
    </row>
    <row r="3" spans="2:8" ht="12.75">
      <c r="B3" s="2" t="s">
        <v>6</v>
      </c>
      <c r="C3" s="1">
        <v>77439.41</v>
      </c>
      <c r="D3" s="1" t="s">
        <v>7</v>
      </c>
      <c r="E3" s="1" t="s">
        <v>8</v>
      </c>
      <c r="F3" s="1">
        <v>40994.16</v>
      </c>
      <c r="G3" s="1">
        <v>40498.3</v>
      </c>
      <c r="H3" s="1">
        <v>300</v>
      </c>
    </row>
    <row r="4" spans="2:8" ht="12.75">
      <c r="B4" s="2" t="s">
        <v>9</v>
      </c>
      <c r="C4" s="3">
        <f>F14</f>
        <v>491893.49000000005</v>
      </c>
      <c r="D4" s="1" t="s">
        <v>7</v>
      </c>
      <c r="E4" s="1" t="s">
        <v>10</v>
      </c>
      <c r="F4" s="1">
        <v>40994.16</v>
      </c>
      <c r="G4" s="1">
        <v>41541.32</v>
      </c>
      <c r="H4" s="1">
        <v>729.9</v>
      </c>
    </row>
    <row r="5" spans="2:8" ht="12.75">
      <c r="B5" s="2" t="s">
        <v>11</v>
      </c>
      <c r="C5" s="3">
        <f>G14+H14</f>
        <v>470753.7599999999</v>
      </c>
      <c r="D5" s="1" t="s">
        <v>7</v>
      </c>
      <c r="E5" s="1" t="s">
        <v>12</v>
      </c>
      <c r="F5" s="1">
        <v>40994.16</v>
      </c>
      <c r="G5" s="1">
        <v>36393.28</v>
      </c>
      <c r="H5" s="1">
        <v>200</v>
      </c>
    </row>
    <row r="6" spans="2:8" ht="12.75">
      <c r="B6" s="2" t="s">
        <v>13</v>
      </c>
      <c r="C6" s="1">
        <f>C8+C9</f>
        <v>437807.4800000001</v>
      </c>
      <c r="D6" s="1" t="s">
        <v>7</v>
      </c>
      <c r="E6" s="1" t="s">
        <v>14</v>
      </c>
      <c r="F6" s="1">
        <v>40994.16</v>
      </c>
      <c r="G6" s="1">
        <v>38269.06</v>
      </c>
      <c r="H6" s="1">
        <v>1564.09</v>
      </c>
    </row>
    <row r="7" spans="2:8" ht="12.75">
      <c r="B7" s="2" t="s">
        <v>15</v>
      </c>
      <c r="D7" s="1"/>
      <c r="E7" s="1" t="s">
        <v>16</v>
      </c>
      <c r="F7" s="1">
        <v>40994.16</v>
      </c>
      <c r="G7" s="1">
        <v>41979.68</v>
      </c>
      <c r="H7" s="1">
        <v>200</v>
      </c>
    </row>
    <row r="8" spans="2:16" ht="12.75">
      <c r="B8" s="2" t="s">
        <v>17</v>
      </c>
      <c r="C8" s="3">
        <f>C30</f>
        <v>419125.2800000001</v>
      </c>
      <c r="D8" s="1" t="s">
        <v>7</v>
      </c>
      <c r="E8" s="3" t="s">
        <v>18</v>
      </c>
      <c r="F8" s="3">
        <v>40994.16</v>
      </c>
      <c r="G8" s="3">
        <v>41619.22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18682.2</v>
      </c>
      <c r="D9" s="1" t="s">
        <v>7</v>
      </c>
      <c r="E9" s="1" t="s">
        <v>20</v>
      </c>
      <c r="F9" s="1">
        <v>40994.16</v>
      </c>
      <c r="G9" s="1">
        <v>32993.98</v>
      </c>
    </row>
    <row r="10" spans="2:7" ht="12.75">
      <c r="B10" s="2" t="s">
        <v>125</v>
      </c>
      <c r="C10" s="1">
        <v>9600</v>
      </c>
      <c r="D10" s="1" t="s">
        <v>7</v>
      </c>
      <c r="E10" s="1" t="s">
        <v>21</v>
      </c>
      <c r="F10" s="1">
        <v>40994.16</v>
      </c>
      <c r="G10" s="1">
        <v>41183.04</v>
      </c>
    </row>
    <row r="11" spans="2:8" ht="12.75">
      <c r="B11" s="2"/>
      <c r="D11" s="1"/>
      <c r="E11" s="1" t="s">
        <v>22</v>
      </c>
      <c r="F11" s="1">
        <v>40985.05</v>
      </c>
      <c r="G11" s="1">
        <v>38511.17</v>
      </c>
      <c r="H11" s="1">
        <v>651.14</v>
      </c>
    </row>
    <row r="12" spans="2:8" ht="12.75">
      <c r="B12" s="2" t="s">
        <v>23</v>
      </c>
      <c r="C12" s="1">
        <v>45327.57</v>
      </c>
      <c r="D12" s="1" t="s">
        <v>7</v>
      </c>
      <c r="E12" s="1" t="s">
        <v>24</v>
      </c>
      <c r="F12" s="1">
        <v>40985.05</v>
      </c>
      <c r="G12" s="1">
        <v>40906.35</v>
      </c>
      <c r="H12" s="1">
        <v>911.82</v>
      </c>
    </row>
    <row r="13" spans="2:7" ht="12.75">
      <c r="B13" s="2" t="s">
        <v>25</v>
      </c>
      <c r="C13" s="3">
        <f>C3+C5+C10-C6</f>
        <v>119985.68999999983</v>
      </c>
      <c r="D13" s="1" t="s">
        <v>7</v>
      </c>
      <c r="E13" s="1" t="s">
        <v>26</v>
      </c>
      <c r="F13" s="1">
        <v>40985.05</v>
      </c>
      <c r="G13" s="1">
        <v>42274.92</v>
      </c>
    </row>
    <row r="14" spans="2:8" ht="12.75">
      <c r="B14" s="2"/>
      <c r="D14" s="1"/>
      <c r="F14" s="3">
        <f>F2+F3+F4+F5+F6+F7+F8+F9+F10+F11+F12+F13</f>
        <v>491893.49000000005</v>
      </c>
      <c r="G14" s="3">
        <f>G2+G3+G4+G5+G6+G7+G8+G9+G10+G11+G12+G13</f>
        <v>466196.8099999999</v>
      </c>
      <c r="H14" s="3">
        <f>H2+H3+H4+H5+H6+H7+H8+H9+H10+H11+H12+H13</f>
        <v>4556.95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110007.48000000004</v>
      </c>
      <c r="E17" s="9">
        <v>9167.29</v>
      </c>
      <c r="F17" s="9">
        <v>9167.29</v>
      </c>
      <c r="G17" s="9">
        <v>9167.29</v>
      </c>
      <c r="H17" s="9">
        <v>9167.29</v>
      </c>
      <c r="I17" s="9">
        <v>9167.29</v>
      </c>
      <c r="J17" s="9">
        <v>9167.29</v>
      </c>
      <c r="K17" s="9">
        <v>9167.29</v>
      </c>
      <c r="L17" s="9">
        <v>9167.29</v>
      </c>
      <c r="M17" s="9">
        <v>9167.29</v>
      </c>
      <c r="N17" s="9">
        <v>9167.29</v>
      </c>
      <c r="O17" s="9">
        <v>9167.29</v>
      </c>
      <c r="P17" s="9">
        <v>9167.29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3402.24</v>
      </c>
      <c r="E18" s="9">
        <v>283.52</v>
      </c>
      <c r="F18" s="9">
        <v>283.52</v>
      </c>
      <c r="G18" s="9">
        <v>283.52</v>
      </c>
      <c r="H18" s="9">
        <v>283.52</v>
      </c>
      <c r="I18" s="9">
        <v>283.52</v>
      </c>
      <c r="J18" s="9">
        <v>283.52</v>
      </c>
      <c r="K18" s="9">
        <v>283.52</v>
      </c>
      <c r="L18" s="9">
        <v>283.52</v>
      </c>
      <c r="M18" s="9">
        <v>283.52</v>
      </c>
      <c r="N18" s="9">
        <v>283.52</v>
      </c>
      <c r="O18" s="9">
        <v>283.52</v>
      </c>
      <c r="P18" s="9">
        <v>283.52</v>
      </c>
    </row>
    <row r="19" spans="1:16" ht="12.75">
      <c r="A19" s="21">
        <v>3</v>
      </c>
      <c r="B19" s="12" t="s">
        <v>37</v>
      </c>
      <c r="C19" s="9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71826.12000000001</v>
      </c>
      <c r="E21" s="5">
        <v>5985.51</v>
      </c>
      <c r="F21" s="5">
        <v>5985.51</v>
      </c>
      <c r="G21" s="5">
        <v>5985.51</v>
      </c>
      <c r="H21" s="5">
        <v>5985.51</v>
      </c>
      <c r="I21" s="5">
        <v>5985.51</v>
      </c>
      <c r="J21" s="5">
        <v>5985.51</v>
      </c>
      <c r="K21" s="5">
        <v>5985.51</v>
      </c>
      <c r="L21" s="5">
        <v>5985.51</v>
      </c>
      <c r="M21" s="5">
        <v>5985.51</v>
      </c>
      <c r="N21" s="5">
        <v>5985.51</v>
      </c>
      <c r="O21" s="5">
        <v>5985.51</v>
      </c>
      <c r="P21" s="5">
        <v>5985.51</v>
      </c>
    </row>
    <row r="22" spans="1:16" ht="12.75">
      <c r="A22" s="21">
        <v>6</v>
      </c>
      <c r="B22" s="16" t="s">
        <v>190</v>
      </c>
      <c r="C22" s="9">
        <f t="shared" si="0"/>
        <v>24950.16</v>
      </c>
      <c r="E22" s="5">
        <v>2079.18</v>
      </c>
      <c r="F22" s="5">
        <v>2079.18</v>
      </c>
      <c r="G22" s="5">
        <v>2079.18</v>
      </c>
      <c r="H22" s="5">
        <v>2079.18</v>
      </c>
      <c r="I22" s="5">
        <v>2079.18</v>
      </c>
      <c r="J22" s="5">
        <v>2079.18</v>
      </c>
      <c r="K22" s="5">
        <v>2079.18</v>
      </c>
      <c r="L22" s="5">
        <v>2079.18</v>
      </c>
      <c r="M22" s="5">
        <v>2079.18</v>
      </c>
      <c r="N22" s="5">
        <v>2079.18</v>
      </c>
      <c r="O22" s="5">
        <v>2079.18</v>
      </c>
      <c r="P22" s="5">
        <v>2079.18</v>
      </c>
    </row>
    <row r="23" spans="1:16" ht="22.5">
      <c r="A23" s="19">
        <v>7</v>
      </c>
      <c r="B23" s="12" t="s">
        <v>41</v>
      </c>
      <c r="C23" s="9">
        <f t="shared" si="0"/>
        <v>27218.269999999997</v>
      </c>
      <c r="E23" s="5">
        <v>2268.18</v>
      </c>
      <c r="F23" s="5">
        <v>2268.19</v>
      </c>
      <c r="G23" s="5">
        <v>2268.19</v>
      </c>
      <c r="H23" s="5">
        <v>2268.19</v>
      </c>
      <c r="I23" s="5">
        <v>2268.19</v>
      </c>
      <c r="J23" s="5">
        <v>2268.19</v>
      </c>
      <c r="K23" s="5">
        <v>2268.19</v>
      </c>
      <c r="L23" s="5">
        <v>2268.19</v>
      </c>
      <c r="M23" s="5">
        <v>2268.19</v>
      </c>
      <c r="N23" s="5">
        <v>2268.19</v>
      </c>
      <c r="O23" s="5">
        <v>2268.19</v>
      </c>
      <c r="P23" s="5">
        <v>2268.19</v>
      </c>
    </row>
    <row r="24" spans="1:16" ht="12.75">
      <c r="A24" s="20">
        <v>8</v>
      </c>
      <c r="B24" s="12" t="s">
        <v>162</v>
      </c>
      <c r="C24" s="9">
        <f t="shared" si="0"/>
        <v>1890.5999999999997</v>
      </c>
      <c r="E24" s="5">
        <v>157.55</v>
      </c>
      <c r="F24" s="5">
        <v>157.55</v>
      </c>
      <c r="G24" s="5">
        <v>157.55</v>
      </c>
      <c r="H24" s="5">
        <v>157.55</v>
      </c>
      <c r="I24" s="5">
        <v>157.55</v>
      </c>
      <c r="J24" s="5">
        <v>157.55</v>
      </c>
      <c r="K24" s="5">
        <v>157.55</v>
      </c>
      <c r="L24" s="5">
        <v>157.55</v>
      </c>
      <c r="M24" s="5">
        <v>157.55</v>
      </c>
      <c r="N24" s="5">
        <v>157.55</v>
      </c>
      <c r="O24" s="5">
        <v>157.55</v>
      </c>
      <c r="P24" s="5">
        <v>157.55</v>
      </c>
    </row>
    <row r="25" spans="1:16" ht="45">
      <c r="A25" s="21">
        <v>9</v>
      </c>
      <c r="B25" s="12" t="s">
        <v>66</v>
      </c>
      <c r="C25" s="9">
        <f t="shared" si="0"/>
        <v>86947.44</v>
      </c>
      <c r="E25" s="15">
        <v>7245.62</v>
      </c>
      <c r="F25" s="15">
        <v>7245.62</v>
      </c>
      <c r="G25" s="15">
        <v>7245.62</v>
      </c>
      <c r="H25" s="15">
        <v>7245.62</v>
      </c>
      <c r="I25" s="15">
        <v>7245.62</v>
      </c>
      <c r="J25" s="15">
        <v>7245.62</v>
      </c>
      <c r="K25" s="15">
        <v>7245.62</v>
      </c>
      <c r="L25" s="15">
        <v>7245.62</v>
      </c>
      <c r="M25" s="15">
        <v>7245.62</v>
      </c>
      <c r="N25" s="15">
        <v>7245.62</v>
      </c>
      <c r="O25" s="15">
        <v>7245.62</v>
      </c>
      <c r="P25" s="15">
        <v>7245.62</v>
      </c>
    </row>
    <row r="26" spans="1:16" ht="12.75">
      <c r="A26" s="19">
        <v>10</v>
      </c>
      <c r="B26" s="16" t="s">
        <v>45</v>
      </c>
      <c r="C26" s="9">
        <f t="shared" si="0"/>
        <v>45363.840000000004</v>
      </c>
      <c r="E26" s="5">
        <v>3780.32</v>
      </c>
      <c r="F26" s="5">
        <v>3780.32</v>
      </c>
      <c r="G26" s="5">
        <v>3780.32</v>
      </c>
      <c r="H26" s="5">
        <v>3780.32</v>
      </c>
      <c r="I26" s="5">
        <v>3780.32</v>
      </c>
      <c r="J26" s="5">
        <v>3780.32</v>
      </c>
      <c r="K26" s="5">
        <v>3780.32</v>
      </c>
      <c r="L26" s="5">
        <v>3780.32</v>
      </c>
      <c r="M26" s="5">
        <v>3780.32</v>
      </c>
      <c r="N26" s="5">
        <v>3780.32</v>
      </c>
      <c r="O26" s="5">
        <v>3780.32</v>
      </c>
      <c r="P26" s="5">
        <v>3780.32</v>
      </c>
    </row>
    <row r="27" spans="1:16" ht="12.75">
      <c r="A27" s="20">
        <v>11</v>
      </c>
      <c r="B27" s="12" t="s">
        <v>47</v>
      </c>
      <c r="C27" s="9">
        <f t="shared" si="0"/>
        <v>17276.49</v>
      </c>
      <c r="E27" s="5">
        <v>1260.39</v>
      </c>
      <c r="F27" s="5">
        <v>1260.11</v>
      </c>
      <c r="G27" s="5">
        <v>1260.11</v>
      </c>
      <c r="H27" s="5">
        <v>3415</v>
      </c>
      <c r="I27" s="5">
        <v>1260.11</v>
      </c>
      <c r="J27" s="5">
        <v>1260.11</v>
      </c>
      <c r="K27" s="5">
        <v>1260.11</v>
      </c>
      <c r="L27" s="5">
        <v>1260.11</v>
      </c>
      <c r="M27" s="5">
        <v>1260.11</v>
      </c>
      <c r="N27" s="5">
        <v>1260.11</v>
      </c>
      <c r="O27" s="5">
        <v>1260.11</v>
      </c>
      <c r="P27" s="5">
        <v>1260.11</v>
      </c>
    </row>
    <row r="28" spans="1:16" ht="22.5">
      <c r="A28" s="21">
        <v>12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19">
        <v>13</v>
      </c>
      <c r="B29" s="6" t="s">
        <v>51</v>
      </c>
      <c r="C29" s="9">
        <f t="shared" si="0"/>
        <v>30242.640000000003</v>
      </c>
      <c r="E29" s="15">
        <v>2520.22</v>
      </c>
      <c r="F29" s="15">
        <v>2520.22</v>
      </c>
      <c r="G29" s="15">
        <v>2520.22</v>
      </c>
      <c r="H29" s="15">
        <v>2520.22</v>
      </c>
      <c r="I29" s="15">
        <v>2520.22</v>
      </c>
      <c r="J29" s="15">
        <v>2520.22</v>
      </c>
      <c r="K29" s="15">
        <v>2520.22</v>
      </c>
      <c r="L29" s="15">
        <v>2520.22</v>
      </c>
      <c r="M29" s="15">
        <v>2520.22</v>
      </c>
      <c r="N29" s="15">
        <v>2520.22</v>
      </c>
      <c r="O29" s="15">
        <v>2520.22</v>
      </c>
      <c r="P29" s="15">
        <v>2520.22</v>
      </c>
    </row>
    <row r="30" spans="1:16" ht="12.75">
      <c r="A30" s="19"/>
      <c r="B30" s="6" t="s">
        <v>52</v>
      </c>
      <c r="C30" s="15">
        <f>SUM(C17:C29)</f>
        <v>419125.2800000001</v>
      </c>
      <c r="E30" s="15">
        <f>SUM(E17:E29)</f>
        <v>34747.78</v>
      </c>
      <c r="F30" s="15">
        <f aca="true" t="shared" si="1" ref="F30:P30">SUM(F17:F29)</f>
        <v>34747.509999999995</v>
      </c>
      <c r="G30" s="15">
        <f t="shared" si="1"/>
        <v>34747.509999999995</v>
      </c>
      <c r="H30" s="15">
        <f t="shared" si="1"/>
        <v>36902.399999999994</v>
      </c>
      <c r="I30" s="15">
        <f t="shared" si="1"/>
        <v>34747.509999999995</v>
      </c>
      <c r="J30" s="15">
        <f t="shared" si="1"/>
        <v>34747.509999999995</v>
      </c>
      <c r="K30" s="15">
        <f t="shared" si="1"/>
        <v>34747.509999999995</v>
      </c>
      <c r="L30" s="15">
        <f t="shared" si="1"/>
        <v>34747.509999999995</v>
      </c>
      <c r="M30" s="15">
        <f t="shared" si="1"/>
        <v>34747.509999999995</v>
      </c>
      <c r="N30" s="15">
        <f t="shared" si="1"/>
        <v>34747.509999999995</v>
      </c>
      <c r="O30" s="15">
        <f t="shared" si="1"/>
        <v>34747.509999999995</v>
      </c>
      <c r="P30" s="15">
        <f t="shared" si="1"/>
        <v>34747.509999999995</v>
      </c>
    </row>
    <row r="31" spans="1:16" ht="12.75">
      <c r="A31" s="19">
        <v>14</v>
      </c>
      <c r="B31" s="5" t="s">
        <v>19</v>
      </c>
      <c r="C31" s="15">
        <f>C32+C33+C34+C35</f>
        <v>18682.2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18682.2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19"/>
      <c r="B32" s="4" t="s">
        <v>574</v>
      </c>
      <c r="C32" s="9">
        <f>E32+F32+G32+H32+I32+J32+K32+L32+M32+N32+O32+P32</f>
        <v>18682.2</v>
      </c>
      <c r="E32" s="4"/>
      <c r="F32" s="4"/>
      <c r="G32" s="4"/>
      <c r="H32" s="4"/>
      <c r="I32" s="4"/>
      <c r="J32" s="4"/>
      <c r="K32" s="4"/>
      <c r="L32" s="4"/>
      <c r="M32" s="4">
        <v>18682.2</v>
      </c>
      <c r="N32" s="4"/>
      <c r="O32" s="4"/>
      <c r="P32" s="4"/>
    </row>
    <row r="33" spans="1:16" ht="12.75">
      <c r="A33" s="19"/>
      <c r="B33" s="23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19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19"/>
      <c r="B36" s="4" t="s">
        <v>56</v>
      </c>
      <c r="C36" s="17">
        <f>C30+C31</f>
        <v>437807.4800000001</v>
      </c>
      <c r="E36" s="17">
        <f>E30+E31</f>
        <v>34747.78</v>
      </c>
      <c r="F36" s="17">
        <f aca="true" t="shared" si="3" ref="F36:P36">F30+F31</f>
        <v>34747.509999999995</v>
      </c>
      <c r="G36" s="17">
        <f t="shared" si="3"/>
        <v>34747.509999999995</v>
      </c>
      <c r="H36" s="17">
        <f t="shared" si="3"/>
        <v>36902.399999999994</v>
      </c>
      <c r="I36" s="17">
        <f t="shared" si="3"/>
        <v>34747.509999999995</v>
      </c>
      <c r="J36" s="17">
        <f t="shared" si="3"/>
        <v>34747.509999999995</v>
      </c>
      <c r="K36" s="17">
        <f t="shared" si="3"/>
        <v>34747.509999999995</v>
      </c>
      <c r="L36" s="17">
        <f t="shared" si="3"/>
        <v>34747.509999999995</v>
      </c>
      <c r="M36" s="17">
        <f t="shared" si="3"/>
        <v>53429.70999999999</v>
      </c>
      <c r="N36" s="17">
        <f t="shared" si="3"/>
        <v>34747.509999999995</v>
      </c>
      <c r="O36" s="17">
        <f t="shared" si="3"/>
        <v>34747.509999999995</v>
      </c>
      <c r="P36" s="17">
        <f t="shared" si="3"/>
        <v>34747.509999999995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U24" sqref="U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2812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575</v>
      </c>
      <c r="D2" s="1"/>
      <c r="E2" s="1" t="s">
        <v>5</v>
      </c>
      <c r="F2" s="1">
        <v>4820.66</v>
      </c>
      <c r="G2" s="1">
        <v>4073.47</v>
      </c>
    </row>
    <row r="3" spans="2:8" ht="12.75">
      <c r="B3" s="2" t="s">
        <v>6</v>
      </c>
      <c r="C3" s="1">
        <v>34559.38</v>
      </c>
      <c r="D3" s="1" t="s">
        <v>7</v>
      </c>
      <c r="E3" s="1" t="s">
        <v>8</v>
      </c>
      <c r="F3" s="1">
        <v>4820.66</v>
      </c>
      <c r="G3" s="1">
        <v>5356.25</v>
      </c>
      <c r="H3" s="1">
        <v>1210.3</v>
      </c>
    </row>
    <row r="4" spans="2:8" ht="12.75">
      <c r="B4" s="2" t="s">
        <v>68</v>
      </c>
      <c r="C4" s="3">
        <f>F14</f>
        <v>57852.90000000001</v>
      </c>
      <c r="D4" s="1" t="s">
        <v>7</v>
      </c>
      <c r="E4" s="1" t="s">
        <v>10</v>
      </c>
      <c r="F4" s="1">
        <v>4820.66</v>
      </c>
      <c r="G4" s="1">
        <v>4638.52</v>
      </c>
      <c r="H4" s="1">
        <v>651.14</v>
      </c>
    </row>
    <row r="5" spans="2:7" ht="12.75">
      <c r="B5" s="2" t="s">
        <v>11</v>
      </c>
      <c r="C5" s="3">
        <f>G14+H14</f>
        <v>58941.19</v>
      </c>
      <c r="D5" s="1" t="s">
        <v>7</v>
      </c>
      <c r="E5" s="1" t="s">
        <v>12</v>
      </c>
      <c r="F5" s="1">
        <v>4820.66</v>
      </c>
      <c r="G5" s="1">
        <v>4931.46</v>
      </c>
    </row>
    <row r="6" spans="2:7" ht="12.75">
      <c r="B6" s="2" t="s">
        <v>13</v>
      </c>
      <c r="C6" s="1">
        <f>C8+C9</f>
        <v>49630.05999999999</v>
      </c>
      <c r="D6" s="1" t="s">
        <v>7</v>
      </c>
      <c r="E6" s="1" t="s">
        <v>14</v>
      </c>
      <c r="F6" s="1">
        <v>4820.66</v>
      </c>
      <c r="G6" s="1">
        <v>4820.66</v>
      </c>
    </row>
    <row r="7" spans="2:7" ht="12.75">
      <c r="B7" s="2" t="s">
        <v>15</v>
      </c>
      <c r="D7" s="1"/>
      <c r="E7" s="1" t="s">
        <v>16</v>
      </c>
      <c r="F7" s="1">
        <v>4820.66</v>
      </c>
      <c r="G7" s="1">
        <v>4158.32</v>
      </c>
    </row>
    <row r="8" spans="2:16" ht="12.75">
      <c r="B8" s="2" t="s">
        <v>17</v>
      </c>
      <c r="C8" s="3">
        <f>C29</f>
        <v>49620.59999999999</v>
      </c>
      <c r="D8" s="1" t="s">
        <v>7</v>
      </c>
      <c r="E8" s="3" t="s">
        <v>18</v>
      </c>
      <c r="F8" s="3">
        <v>4820.66</v>
      </c>
      <c r="G8" s="3">
        <v>3606.78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4820.66</v>
      </c>
      <c r="G9" s="1">
        <v>3063.96</v>
      </c>
    </row>
    <row r="10" spans="2:7" ht="12.75">
      <c r="B10" s="2"/>
      <c r="D10" s="1"/>
      <c r="E10" s="1" t="s">
        <v>21</v>
      </c>
      <c r="F10" s="1">
        <v>4820.66</v>
      </c>
      <c r="G10" s="1">
        <v>6697</v>
      </c>
    </row>
    <row r="11" spans="2:8" ht="12.75">
      <c r="B11" s="2"/>
      <c r="D11" s="1"/>
      <c r="E11" s="1" t="s">
        <v>22</v>
      </c>
      <c r="F11" s="1">
        <v>4820.66</v>
      </c>
      <c r="G11" s="1">
        <v>5992.41</v>
      </c>
      <c r="H11" s="1">
        <v>651.14</v>
      </c>
    </row>
    <row r="12" spans="2:7" ht="12.75">
      <c r="B12" s="2" t="s">
        <v>23</v>
      </c>
      <c r="C12" s="1">
        <v>2973.07</v>
      </c>
      <c r="D12" s="1" t="s">
        <v>7</v>
      </c>
      <c r="E12" s="1" t="s">
        <v>24</v>
      </c>
      <c r="F12" s="1">
        <v>4820.66</v>
      </c>
      <c r="G12" s="1">
        <v>4931.46</v>
      </c>
    </row>
    <row r="13" spans="2:7" ht="12.75">
      <c r="B13" s="2" t="s">
        <v>25</v>
      </c>
      <c r="C13" s="1">
        <f>C3+C5-C6</f>
        <v>43870.51000000002</v>
      </c>
      <c r="D13" s="1" t="s">
        <v>7</v>
      </c>
      <c r="E13" s="1" t="s">
        <v>26</v>
      </c>
      <c r="F13" s="1">
        <v>4825.64</v>
      </c>
      <c r="G13" s="1">
        <v>4158.32</v>
      </c>
    </row>
    <row r="14" spans="2:8" ht="12.75">
      <c r="B14" s="2"/>
      <c r="D14" s="1"/>
      <c r="F14" s="3">
        <f>F2+F3+F4+F5+F6+F7+F8+F9+F10+F11+F12+F13</f>
        <v>57852.90000000001</v>
      </c>
      <c r="G14" s="3">
        <f>G2+G3+G4+G5+G6+G7+G8+G9+G10+G11+G12+G13</f>
        <v>56428.61</v>
      </c>
      <c r="H14" s="3">
        <f>H2+H3+H4+H5+H6+H7+H8+H9+H10+H11+H12+H13</f>
        <v>2512.58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13521</v>
      </c>
      <c r="E17" s="9">
        <v>1126.75</v>
      </c>
      <c r="F17" s="9">
        <v>1126.75</v>
      </c>
      <c r="G17" s="9">
        <v>1126.75</v>
      </c>
      <c r="H17" s="9">
        <v>1126.75</v>
      </c>
      <c r="I17" s="9">
        <v>1126.75</v>
      </c>
      <c r="J17" s="9">
        <v>1126.75</v>
      </c>
      <c r="K17" s="9">
        <v>1126.75</v>
      </c>
      <c r="L17" s="9">
        <v>1126.75</v>
      </c>
      <c r="M17" s="9">
        <v>1126.75</v>
      </c>
      <c r="N17" s="9">
        <v>1126.75</v>
      </c>
      <c r="O17" s="9">
        <v>1126.75</v>
      </c>
      <c r="P17" s="9">
        <v>1126.75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418.2000000000001</v>
      </c>
      <c r="E18" s="9">
        <v>34.85</v>
      </c>
      <c r="F18" s="9">
        <v>34.85</v>
      </c>
      <c r="G18" s="9">
        <v>34.85</v>
      </c>
      <c r="H18" s="9">
        <v>34.85</v>
      </c>
      <c r="I18" s="9">
        <v>34.85</v>
      </c>
      <c r="J18" s="9">
        <v>34.85</v>
      </c>
      <c r="K18" s="9">
        <v>34.85</v>
      </c>
      <c r="L18" s="9">
        <v>34.85</v>
      </c>
      <c r="M18" s="9">
        <v>34.85</v>
      </c>
      <c r="N18" s="9">
        <v>34.85</v>
      </c>
      <c r="O18" s="9">
        <v>34.85</v>
      </c>
      <c r="P18" s="9">
        <v>34.85</v>
      </c>
    </row>
    <row r="19" spans="1:16" ht="12.75">
      <c r="A19" s="21">
        <v>3</v>
      </c>
      <c r="B19" s="12" t="s">
        <v>37</v>
      </c>
      <c r="C19" s="9">
        <f t="shared" si="0"/>
        <v>1301.04</v>
      </c>
      <c r="E19" s="13">
        <v>108.42</v>
      </c>
      <c r="F19" s="13">
        <v>108.42</v>
      </c>
      <c r="G19" s="13">
        <v>108.42</v>
      </c>
      <c r="H19" s="13">
        <v>108.42</v>
      </c>
      <c r="I19" s="13">
        <v>108.42</v>
      </c>
      <c r="J19" s="13">
        <v>108.42</v>
      </c>
      <c r="K19" s="13">
        <v>108.42</v>
      </c>
      <c r="L19" s="13">
        <v>108.42</v>
      </c>
      <c r="M19" s="13">
        <v>108.42</v>
      </c>
      <c r="N19" s="13">
        <v>108.42</v>
      </c>
      <c r="O19" s="13">
        <v>108.42</v>
      </c>
      <c r="P19" s="13">
        <v>108.42</v>
      </c>
    </row>
    <row r="20" spans="1:16" ht="12.75">
      <c r="A20" s="19">
        <v>4</v>
      </c>
      <c r="B20" s="22" t="s">
        <v>64</v>
      </c>
      <c r="C20" s="9">
        <f t="shared" si="0"/>
        <v>185.88</v>
      </c>
      <c r="E20" s="5"/>
      <c r="F20" s="5"/>
      <c r="G20" s="5">
        <v>185.88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8828.160000000002</v>
      </c>
      <c r="E21" s="5">
        <v>735.68</v>
      </c>
      <c r="F21" s="5">
        <v>735.68</v>
      </c>
      <c r="G21" s="5">
        <v>735.68</v>
      </c>
      <c r="H21" s="5">
        <v>735.68</v>
      </c>
      <c r="I21" s="5">
        <v>735.68</v>
      </c>
      <c r="J21" s="5">
        <v>735.68</v>
      </c>
      <c r="K21" s="5">
        <v>735.68</v>
      </c>
      <c r="L21" s="5">
        <v>735.68</v>
      </c>
      <c r="M21" s="5">
        <v>735.68</v>
      </c>
      <c r="N21" s="5">
        <v>735.68</v>
      </c>
      <c r="O21" s="5">
        <v>735.68</v>
      </c>
      <c r="P21" s="5">
        <v>735.68</v>
      </c>
    </row>
    <row r="22" spans="1:16" ht="22.5">
      <c r="A22" s="21">
        <v>6</v>
      </c>
      <c r="B22" s="12" t="s">
        <v>41</v>
      </c>
      <c r="C22" s="9">
        <f t="shared" si="0"/>
        <v>3345.3599999999988</v>
      </c>
      <c r="E22" s="5">
        <v>278.78</v>
      </c>
      <c r="F22" s="5">
        <v>278.78</v>
      </c>
      <c r="G22" s="5">
        <v>278.78</v>
      </c>
      <c r="H22" s="5">
        <v>278.78</v>
      </c>
      <c r="I22" s="5">
        <v>278.78</v>
      </c>
      <c r="J22" s="5">
        <v>278.78</v>
      </c>
      <c r="K22" s="5">
        <v>278.78</v>
      </c>
      <c r="L22" s="5">
        <v>278.78</v>
      </c>
      <c r="M22" s="5">
        <v>278.78</v>
      </c>
      <c r="N22" s="5">
        <v>278.78</v>
      </c>
      <c r="O22" s="5">
        <v>278.78</v>
      </c>
      <c r="P22" s="5">
        <v>278.78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10779.599999999999</v>
      </c>
      <c r="E24" s="15">
        <v>898.3</v>
      </c>
      <c r="F24" s="15">
        <v>898.3</v>
      </c>
      <c r="G24" s="15">
        <v>898.3</v>
      </c>
      <c r="H24" s="15">
        <v>898.3</v>
      </c>
      <c r="I24" s="15">
        <v>898.3</v>
      </c>
      <c r="J24" s="15">
        <v>898.3</v>
      </c>
      <c r="K24" s="15">
        <v>898.3</v>
      </c>
      <c r="L24" s="15">
        <v>898.3</v>
      </c>
      <c r="M24" s="15">
        <v>898.3</v>
      </c>
      <c r="N24" s="15">
        <v>898.3</v>
      </c>
      <c r="O24" s="15">
        <v>898.3</v>
      </c>
      <c r="P24" s="15">
        <v>898.3</v>
      </c>
    </row>
    <row r="25" spans="1:16" ht="12.75">
      <c r="A25" s="21">
        <v>9</v>
      </c>
      <c r="B25" s="16" t="s">
        <v>45</v>
      </c>
      <c r="C25" s="9">
        <f t="shared" si="0"/>
        <v>5572.799999999999</v>
      </c>
      <c r="E25" s="5">
        <v>464.4</v>
      </c>
      <c r="F25" s="5">
        <v>464.4</v>
      </c>
      <c r="G25" s="5">
        <v>464.4</v>
      </c>
      <c r="H25" s="5">
        <v>464.4</v>
      </c>
      <c r="I25" s="5">
        <v>464.4</v>
      </c>
      <c r="J25" s="5">
        <v>464.4</v>
      </c>
      <c r="K25" s="5">
        <v>464.4</v>
      </c>
      <c r="L25" s="5">
        <v>464.4</v>
      </c>
      <c r="M25" s="5">
        <v>464.4</v>
      </c>
      <c r="N25" s="5">
        <v>464.4</v>
      </c>
      <c r="O25" s="5">
        <v>464.4</v>
      </c>
      <c r="P25" s="5">
        <v>464.4</v>
      </c>
    </row>
    <row r="26" spans="1:16" ht="12.75">
      <c r="A26" s="19">
        <v>10</v>
      </c>
      <c r="B26" s="12" t="s">
        <v>47</v>
      </c>
      <c r="C26" s="9">
        <f t="shared" si="0"/>
        <v>1858.5600000000004</v>
      </c>
      <c r="E26" s="5">
        <v>154.88</v>
      </c>
      <c r="F26" s="5">
        <v>154.88</v>
      </c>
      <c r="G26" s="5">
        <v>154.88</v>
      </c>
      <c r="H26" s="5">
        <v>154.88</v>
      </c>
      <c r="I26" s="5">
        <v>154.88</v>
      </c>
      <c r="J26" s="5">
        <v>154.88</v>
      </c>
      <c r="K26" s="5">
        <v>154.88</v>
      </c>
      <c r="L26" s="5">
        <v>154.88</v>
      </c>
      <c r="M26" s="5">
        <v>154.88</v>
      </c>
      <c r="N26" s="5">
        <v>154.88</v>
      </c>
      <c r="O26" s="5">
        <v>154.88</v>
      </c>
      <c r="P26" s="5">
        <v>154.88</v>
      </c>
    </row>
    <row r="27" spans="1:16" ht="22.5">
      <c r="A27" s="20">
        <v>11</v>
      </c>
      <c r="B27" s="12" t="s">
        <v>49</v>
      </c>
      <c r="C27" s="9">
        <f t="shared" si="0"/>
        <v>92.88</v>
      </c>
      <c r="E27" s="5">
        <v>7.74</v>
      </c>
      <c r="F27" s="5">
        <v>7.74</v>
      </c>
      <c r="G27" s="5">
        <v>7.74</v>
      </c>
      <c r="H27" s="5">
        <v>7.74</v>
      </c>
      <c r="I27" s="5">
        <v>7.74</v>
      </c>
      <c r="J27" s="5">
        <v>7.74</v>
      </c>
      <c r="K27" s="5">
        <v>7.74</v>
      </c>
      <c r="L27" s="5">
        <v>7.74</v>
      </c>
      <c r="M27" s="5">
        <v>7.74</v>
      </c>
      <c r="N27" s="5">
        <v>7.74</v>
      </c>
      <c r="O27" s="5">
        <v>7.74</v>
      </c>
      <c r="P27" s="5">
        <v>7.74</v>
      </c>
    </row>
    <row r="28" spans="1:16" ht="33.75">
      <c r="A28" s="21">
        <v>12</v>
      </c>
      <c r="B28" s="6" t="s">
        <v>51</v>
      </c>
      <c r="C28" s="9">
        <f t="shared" si="0"/>
        <v>3717.120000000001</v>
      </c>
      <c r="E28" s="15">
        <v>309.76</v>
      </c>
      <c r="F28" s="15">
        <v>309.76</v>
      </c>
      <c r="G28" s="15">
        <v>309.76</v>
      </c>
      <c r="H28" s="15">
        <v>309.76</v>
      </c>
      <c r="I28" s="15">
        <v>309.76</v>
      </c>
      <c r="J28" s="15">
        <v>309.76</v>
      </c>
      <c r="K28" s="15">
        <v>309.76</v>
      </c>
      <c r="L28" s="15">
        <v>309.76</v>
      </c>
      <c r="M28" s="15">
        <v>309.76</v>
      </c>
      <c r="N28" s="15">
        <v>309.76</v>
      </c>
      <c r="O28" s="15">
        <v>309.76</v>
      </c>
      <c r="P28" s="15">
        <v>309.76</v>
      </c>
    </row>
    <row r="29" spans="1:16" ht="12.75">
      <c r="A29" s="19"/>
      <c r="B29" s="6" t="s">
        <v>52</v>
      </c>
      <c r="C29" s="15">
        <f>SUM(C17:C28)</f>
        <v>49620.59999999999</v>
      </c>
      <c r="E29" s="15">
        <f>SUM(E17:E28)</f>
        <v>4119.5599999999995</v>
      </c>
      <c r="F29" s="15">
        <f aca="true" t="shared" si="1" ref="F29:P29">SUM(F17:F28)</f>
        <v>4119.5599999999995</v>
      </c>
      <c r="G29" s="15">
        <f t="shared" si="1"/>
        <v>4305.44</v>
      </c>
      <c r="H29" s="15">
        <f t="shared" si="1"/>
        <v>4119.5599999999995</v>
      </c>
      <c r="I29" s="15">
        <f t="shared" si="1"/>
        <v>4119.5599999999995</v>
      </c>
      <c r="J29" s="15">
        <f t="shared" si="1"/>
        <v>4119.5599999999995</v>
      </c>
      <c r="K29" s="15">
        <f t="shared" si="1"/>
        <v>4119.5599999999995</v>
      </c>
      <c r="L29" s="15">
        <f t="shared" si="1"/>
        <v>4119.5599999999995</v>
      </c>
      <c r="M29" s="15">
        <f t="shared" si="1"/>
        <v>4119.5599999999995</v>
      </c>
      <c r="N29" s="15">
        <f t="shared" si="1"/>
        <v>4119.5599999999995</v>
      </c>
      <c r="O29" s="15">
        <f t="shared" si="1"/>
        <v>4119.5599999999995</v>
      </c>
      <c r="P29" s="15">
        <f t="shared" si="1"/>
        <v>4119.5599999999995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49630.05999999999</v>
      </c>
      <c r="E35" s="17">
        <f>E29+E30</f>
        <v>4119.5599999999995</v>
      </c>
      <c r="F35" s="17">
        <f aca="true" t="shared" si="3" ref="F35:P35">F29+F30</f>
        <v>4119.5599999999995</v>
      </c>
      <c r="G35" s="17">
        <f t="shared" si="3"/>
        <v>4305.44</v>
      </c>
      <c r="H35" s="17">
        <f t="shared" si="3"/>
        <v>4119.5599999999995</v>
      </c>
      <c r="I35" s="17">
        <f t="shared" si="3"/>
        <v>4119.5599999999995</v>
      </c>
      <c r="J35" s="17">
        <f t="shared" si="3"/>
        <v>4119.5599999999995</v>
      </c>
      <c r="K35" s="17">
        <f t="shared" si="3"/>
        <v>4119.5599999999995</v>
      </c>
      <c r="L35" s="17">
        <f t="shared" si="3"/>
        <v>4119.5599999999995</v>
      </c>
      <c r="M35" s="17">
        <f t="shared" si="3"/>
        <v>4129.0199999999995</v>
      </c>
      <c r="N35" s="17">
        <f t="shared" si="3"/>
        <v>4119.5599999999995</v>
      </c>
      <c r="O35" s="17">
        <f t="shared" si="3"/>
        <v>4119.5599999999995</v>
      </c>
      <c r="P35" s="17">
        <f t="shared" si="3"/>
        <v>4119.5599999999995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4" sqref="D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576</v>
      </c>
      <c r="D2" s="1"/>
      <c r="E2" s="1" t="s">
        <v>5</v>
      </c>
      <c r="F2" s="1">
        <v>4808.2</v>
      </c>
      <c r="G2" s="1">
        <v>3826.89</v>
      </c>
    </row>
    <row r="3" spans="2:7" ht="12.75">
      <c r="B3" s="2" t="s">
        <v>6</v>
      </c>
      <c r="C3" s="1">
        <v>2178.38</v>
      </c>
      <c r="D3" s="1" t="s">
        <v>7</v>
      </c>
      <c r="E3" s="1" t="s">
        <v>8</v>
      </c>
      <c r="F3" s="1">
        <v>4808.2</v>
      </c>
      <c r="G3" s="1">
        <v>3096.32</v>
      </c>
    </row>
    <row r="4" spans="2:7" ht="12.75">
      <c r="B4" s="2" t="s">
        <v>9</v>
      </c>
      <c r="C4" s="3">
        <f>F14</f>
        <v>57698.39999999999</v>
      </c>
      <c r="D4" s="1" t="s">
        <v>7</v>
      </c>
      <c r="E4" s="1" t="s">
        <v>10</v>
      </c>
      <c r="F4" s="1">
        <v>4808.2</v>
      </c>
      <c r="G4" s="1">
        <v>6490.79</v>
      </c>
    </row>
    <row r="5" spans="2:7" ht="12.75">
      <c r="B5" s="2" t="s">
        <v>70</v>
      </c>
      <c r="C5" s="3">
        <f>G14+H14</f>
        <v>58069.85</v>
      </c>
      <c r="D5" s="1" t="s">
        <v>7</v>
      </c>
      <c r="E5" s="1" t="s">
        <v>12</v>
      </c>
      <c r="F5" s="1">
        <v>4808.2</v>
      </c>
      <c r="G5" s="1">
        <v>3162.3</v>
      </c>
    </row>
    <row r="6" spans="2:8" ht="12.75">
      <c r="B6" s="2" t="s">
        <v>13</v>
      </c>
      <c r="C6" s="1">
        <f>C8+C9</f>
        <v>49504.77999999999</v>
      </c>
      <c r="D6" s="1" t="s">
        <v>7</v>
      </c>
      <c r="E6" s="1" t="s">
        <v>14</v>
      </c>
      <c r="F6" s="1">
        <v>4808.2</v>
      </c>
      <c r="G6" s="1">
        <v>5473.03</v>
      </c>
      <c r="H6" s="1">
        <v>313.34</v>
      </c>
    </row>
    <row r="7" spans="2:7" ht="12.75">
      <c r="B7" s="2" t="s">
        <v>15</v>
      </c>
      <c r="D7" s="1"/>
      <c r="E7" s="1" t="s">
        <v>16</v>
      </c>
      <c r="F7" s="1">
        <v>4808.2</v>
      </c>
      <c r="G7" s="1">
        <v>5896.31</v>
      </c>
    </row>
    <row r="8" spans="2:16" ht="12.75">
      <c r="B8" s="2" t="s">
        <v>17</v>
      </c>
      <c r="C8" s="3">
        <f>C29</f>
        <v>49495.31999999999</v>
      </c>
      <c r="D8" s="1" t="s">
        <v>7</v>
      </c>
      <c r="E8" s="3" t="s">
        <v>18</v>
      </c>
      <c r="F8" s="3">
        <v>4808.2</v>
      </c>
      <c r="G8" s="3">
        <v>3891.88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4808.2</v>
      </c>
      <c r="G9" s="1">
        <v>4503.17</v>
      </c>
    </row>
    <row r="10" spans="2:7" ht="12.75">
      <c r="B10" s="2"/>
      <c r="D10" s="1"/>
      <c r="E10" s="1" t="s">
        <v>21</v>
      </c>
      <c r="F10" s="1">
        <v>4808.2</v>
      </c>
      <c r="G10" s="1">
        <v>3949.37</v>
      </c>
    </row>
    <row r="11" spans="2:7" ht="12.75">
      <c r="B11" s="2"/>
      <c r="D11" s="1"/>
      <c r="E11" s="1" t="s">
        <v>22</v>
      </c>
      <c r="F11" s="1">
        <v>4808.2</v>
      </c>
      <c r="G11" s="1">
        <v>3888.14</v>
      </c>
    </row>
    <row r="12" spans="2:7" ht="12.75">
      <c r="B12" s="2" t="s">
        <v>23</v>
      </c>
      <c r="C12" s="1">
        <v>2607.87</v>
      </c>
      <c r="D12" s="1" t="s">
        <v>7</v>
      </c>
      <c r="E12" s="1" t="s">
        <v>24</v>
      </c>
      <c r="F12" s="1">
        <v>4808.2</v>
      </c>
      <c r="G12" s="1">
        <v>5542.74</v>
      </c>
    </row>
    <row r="13" spans="2:7" ht="12.75">
      <c r="B13" s="2" t="s">
        <v>25</v>
      </c>
      <c r="C13" s="1">
        <f>C3+C5-C6</f>
        <v>10743.450000000004</v>
      </c>
      <c r="D13" s="1" t="s">
        <v>7</v>
      </c>
      <c r="E13" s="1" t="s">
        <v>26</v>
      </c>
      <c r="F13" s="1">
        <v>4808.2</v>
      </c>
      <c r="G13" s="1">
        <v>8035.57</v>
      </c>
    </row>
    <row r="14" spans="2:8" ht="12.75">
      <c r="B14" s="2"/>
      <c r="D14" s="1"/>
      <c r="F14" s="3">
        <f>F2+F3+F4+F5+F6+F7+F8+F9+F10+F11+F12+F13</f>
        <v>57698.39999999999</v>
      </c>
      <c r="G14" s="3">
        <f>G2+G3+G4+G5+G6+G7+G8+G9+G10+G11+G12+G13</f>
        <v>57756.51</v>
      </c>
      <c r="H14" s="3">
        <f>H2+H3+H4+H5+H6+H7+H8+H9+H10+H11+H12+H13</f>
        <v>313.34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13486.08</v>
      </c>
      <c r="E17" s="9">
        <v>1123.84</v>
      </c>
      <c r="F17" s="9">
        <v>1123.84</v>
      </c>
      <c r="G17" s="9">
        <v>1123.84</v>
      </c>
      <c r="H17" s="9">
        <v>1123.84</v>
      </c>
      <c r="I17" s="9">
        <v>1123.84</v>
      </c>
      <c r="J17" s="9">
        <v>1123.84</v>
      </c>
      <c r="K17" s="9">
        <v>1123.84</v>
      </c>
      <c r="L17" s="9">
        <v>1123.84</v>
      </c>
      <c r="M17" s="9">
        <v>1123.84</v>
      </c>
      <c r="N17" s="9">
        <v>1123.84</v>
      </c>
      <c r="O17" s="9">
        <v>1123.84</v>
      </c>
      <c r="P17" s="9">
        <v>1123.84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417.11999999999995</v>
      </c>
      <c r="E18" s="9">
        <v>34.76</v>
      </c>
      <c r="F18" s="9">
        <v>34.76</v>
      </c>
      <c r="G18" s="9">
        <v>34.76</v>
      </c>
      <c r="H18" s="9">
        <v>34.76</v>
      </c>
      <c r="I18" s="9">
        <v>34.76</v>
      </c>
      <c r="J18" s="9">
        <v>34.76</v>
      </c>
      <c r="K18" s="9">
        <v>34.76</v>
      </c>
      <c r="L18" s="9">
        <v>34.76</v>
      </c>
      <c r="M18" s="9">
        <v>34.76</v>
      </c>
      <c r="N18" s="9">
        <v>34.76</v>
      </c>
      <c r="O18" s="9">
        <v>34.76</v>
      </c>
      <c r="P18" s="9">
        <v>34.76</v>
      </c>
    </row>
    <row r="19" spans="1:16" ht="12.75">
      <c r="A19" s="21">
        <v>3</v>
      </c>
      <c r="B19" s="12" t="s">
        <v>37</v>
      </c>
      <c r="C19" s="9">
        <f t="shared" si="0"/>
        <v>1297.6800000000003</v>
      </c>
      <c r="E19" s="13">
        <v>108.14</v>
      </c>
      <c r="F19" s="13">
        <v>108.14</v>
      </c>
      <c r="G19" s="13">
        <v>108.14</v>
      </c>
      <c r="H19" s="13">
        <v>108.14</v>
      </c>
      <c r="I19" s="13">
        <v>108.14</v>
      </c>
      <c r="J19" s="13">
        <v>108.14</v>
      </c>
      <c r="K19" s="13">
        <v>108.14</v>
      </c>
      <c r="L19" s="13">
        <v>108.14</v>
      </c>
      <c r="M19" s="13">
        <v>108.14</v>
      </c>
      <c r="N19" s="13">
        <v>108.14</v>
      </c>
      <c r="O19" s="13">
        <v>108.14</v>
      </c>
      <c r="P19" s="13">
        <v>108.14</v>
      </c>
    </row>
    <row r="20" spans="1:16" ht="12.75">
      <c r="A20" s="19">
        <v>4</v>
      </c>
      <c r="B20" s="22" t="s">
        <v>64</v>
      </c>
      <c r="C20" s="9">
        <f t="shared" si="0"/>
        <v>185.4</v>
      </c>
      <c r="E20" s="5"/>
      <c r="F20" s="5"/>
      <c r="G20" s="5">
        <v>185.4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8805.359999999999</v>
      </c>
      <c r="E21" s="5">
        <v>733.78</v>
      </c>
      <c r="F21" s="5">
        <v>733.78</v>
      </c>
      <c r="G21" s="5">
        <v>733.78</v>
      </c>
      <c r="H21" s="5">
        <v>733.78</v>
      </c>
      <c r="I21" s="5">
        <v>733.78</v>
      </c>
      <c r="J21" s="5">
        <v>733.78</v>
      </c>
      <c r="K21" s="5">
        <v>733.78</v>
      </c>
      <c r="L21" s="5">
        <v>733.78</v>
      </c>
      <c r="M21" s="5">
        <v>733.78</v>
      </c>
      <c r="N21" s="5">
        <v>733.78</v>
      </c>
      <c r="O21" s="5">
        <v>733.78</v>
      </c>
      <c r="P21" s="5">
        <v>733.78</v>
      </c>
    </row>
    <row r="22" spans="1:16" ht="22.5">
      <c r="A22" s="21">
        <v>6</v>
      </c>
      <c r="B22" s="12" t="s">
        <v>41</v>
      </c>
      <c r="C22" s="9">
        <f t="shared" si="0"/>
        <v>3336.72</v>
      </c>
      <c r="E22" s="5">
        <v>278.06</v>
      </c>
      <c r="F22" s="5">
        <v>278.06</v>
      </c>
      <c r="G22" s="5">
        <v>278.06</v>
      </c>
      <c r="H22" s="5">
        <v>278.06</v>
      </c>
      <c r="I22" s="5">
        <v>278.06</v>
      </c>
      <c r="J22" s="5">
        <v>278.06</v>
      </c>
      <c r="K22" s="5">
        <v>278.06</v>
      </c>
      <c r="L22" s="5">
        <v>278.06</v>
      </c>
      <c r="M22" s="5">
        <v>278.06</v>
      </c>
      <c r="N22" s="5">
        <v>278.06</v>
      </c>
      <c r="O22" s="5">
        <v>278.06</v>
      </c>
      <c r="P22" s="5">
        <v>278.06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10751.759999999997</v>
      </c>
      <c r="E24" s="15">
        <v>895.98</v>
      </c>
      <c r="F24" s="15">
        <v>895.98</v>
      </c>
      <c r="G24" s="15">
        <v>895.98</v>
      </c>
      <c r="H24" s="15">
        <v>895.98</v>
      </c>
      <c r="I24" s="15">
        <v>895.98</v>
      </c>
      <c r="J24" s="15">
        <v>895.98</v>
      </c>
      <c r="K24" s="15">
        <v>895.98</v>
      </c>
      <c r="L24" s="15">
        <v>895.98</v>
      </c>
      <c r="M24" s="15">
        <v>895.98</v>
      </c>
      <c r="N24" s="15">
        <v>895.98</v>
      </c>
      <c r="O24" s="15">
        <v>895.98</v>
      </c>
      <c r="P24" s="15">
        <v>895.98</v>
      </c>
    </row>
    <row r="25" spans="1:16" ht="12.75">
      <c r="A25" s="21">
        <v>9</v>
      </c>
      <c r="B25" s="16" t="s">
        <v>45</v>
      </c>
      <c r="C25" s="9">
        <f t="shared" si="0"/>
        <v>5561.279999999999</v>
      </c>
      <c r="E25" s="5">
        <v>463.44</v>
      </c>
      <c r="F25" s="5">
        <v>463.44</v>
      </c>
      <c r="G25" s="5">
        <v>463.44</v>
      </c>
      <c r="H25" s="5">
        <v>463.44</v>
      </c>
      <c r="I25" s="5">
        <v>463.44</v>
      </c>
      <c r="J25" s="5">
        <v>463.44</v>
      </c>
      <c r="K25" s="5">
        <v>463.44</v>
      </c>
      <c r="L25" s="5">
        <v>463.44</v>
      </c>
      <c r="M25" s="5">
        <v>463.44</v>
      </c>
      <c r="N25" s="5">
        <v>463.44</v>
      </c>
      <c r="O25" s="5">
        <v>463.44</v>
      </c>
      <c r="P25" s="5">
        <v>463.44</v>
      </c>
    </row>
    <row r="26" spans="1:16" ht="12.75">
      <c r="A26" s="19">
        <v>10</v>
      </c>
      <c r="B26" s="12" t="s">
        <v>47</v>
      </c>
      <c r="C26" s="9">
        <f t="shared" si="0"/>
        <v>1853.76</v>
      </c>
      <c r="E26" s="5">
        <v>154.48</v>
      </c>
      <c r="F26" s="5">
        <v>154.48</v>
      </c>
      <c r="G26" s="5">
        <v>154.48</v>
      </c>
      <c r="H26" s="5">
        <v>154.48</v>
      </c>
      <c r="I26" s="5">
        <v>154.48</v>
      </c>
      <c r="J26" s="5">
        <v>154.48</v>
      </c>
      <c r="K26" s="5">
        <v>154.48</v>
      </c>
      <c r="L26" s="5">
        <v>154.48</v>
      </c>
      <c r="M26" s="5">
        <v>154.48</v>
      </c>
      <c r="N26" s="5">
        <v>154.48</v>
      </c>
      <c r="O26" s="5">
        <v>154.48</v>
      </c>
      <c r="P26" s="5">
        <v>154.48</v>
      </c>
    </row>
    <row r="27" spans="1:16" ht="22.5">
      <c r="A27" s="20">
        <v>11</v>
      </c>
      <c r="B27" s="12" t="s">
        <v>49</v>
      </c>
      <c r="C27" s="9">
        <f t="shared" si="0"/>
        <v>92.64</v>
      </c>
      <c r="E27" s="5">
        <v>7.72</v>
      </c>
      <c r="F27" s="5">
        <v>7.72</v>
      </c>
      <c r="G27" s="5">
        <v>7.72</v>
      </c>
      <c r="H27" s="5">
        <v>7.72</v>
      </c>
      <c r="I27" s="5">
        <v>7.72</v>
      </c>
      <c r="J27" s="5">
        <v>7.72</v>
      </c>
      <c r="K27" s="5">
        <v>7.72</v>
      </c>
      <c r="L27" s="5">
        <v>7.72</v>
      </c>
      <c r="M27" s="5">
        <v>7.72</v>
      </c>
      <c r="N27" s="5">
        <v>7.72</v>
      </c>
      <c r="O27" s="5">
        <v>7.72</v>
      </c>
      <c r="P27" s="5">
        <v>7.72</v>
      </c>
    </row>
    <row r="28" spans="1:16" ht="33.75">
      <c r="A28" s="21">
        <v>12</v>
      </c>
      <c r="B28" s="6" t="s">
        <v>51</v>
      </c>
      <c r="C28" s="9">
        <f t="shared" si="0"/>
        <v>3707.52</v>
      </c>
      <c r="E28" s="15">
        <v>308.96</v>
      </c>
      <c r="F28" s="15">
        <v>308.96</v>
      </c>
      <c r="G28" s="15">
        <v>308.96</v>
      </c>
      <c r="H28" s="15">
        <v>308.96</v>
      </c>
      <c r="I28" s="15">
        <v>308.96</v>
      </c>
      <c r="J28" s="15">
        <v>308.96</v>
      </c>
      <c r="K28" s="15">
        <v>308.96</v>
      </c>
      <c r="L28" s="15">
        <v>308.96</v>
      </c>
      <c r="M28" s="15">
        <v>308.96</v>
      </c>
      <c r="N28" s="15">
        <v>308.96</v>
      </c>
      <c r="O28" s="15">
        <v>308.96</v>
      </c>
      <c r="P28" s="15">
        <v>308.96</v>
      </c>
    </row>
    <row r="29" spans="1:16" ht="12.75">
      <c r="A29" s="19"/>
      <c r="B29" s="6" t="s">
        <v>52</v>
      </c>
      <c r="C29" s="15">
        <f>SUM(C17:C28)</f>
        <v>49495.31999999999</v>
      </c>
      <c r="E29" s="15">
        <f>SUM(E17:E28)</f>
        <v>4109.16</v>
      </c>
      <c r="F29" s="15">
        <f aca="true" t="shared" si="1" ref="F29:P29">SUM(F17:F28)</f>
        <v>4109.16</v>
      </c>
      <c r="G29" s="15">
        <f t="shared" si="1"/>
        <v>4294.5599999999995</v>
      </c>
      <c r="H29" s="15">
        <f t="shared" si="1"/>
        <v>4109.16</v>
      </c>
      <c r="I29" s="15">
        <f t="shared" si="1"/>
        <v>4109.16</v>
      </c>
      <c r="J29" s="15">
        <f t="shared" si="1"/>
        <v>4109.16</v>
      </c>
      <c r="K29" s="15">
        <f t="shared" si="1"/>
        <v>4109.16</v>
      </c>
      <c r="L29" s="15">
        <f t="shared" si="1"/>
        <v>4109.16</v>
      </c>
      <c r="M29" s="15">
        <f t="shared" si="1"/>
        <v>4109.16</v>
      </c>
      <c r="N29" s="15">
        <f t="shared" si="1"/>
        <v>4109.16</v>
      </c>
      <c r="O29" s="15">
        <f t="shared" si="1"/>
        <v>4109.16</v>
      </c>
      <c r="P29" s="15">
        <f t="shared" si="1"/>
        <v>4109.16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49504.77999999999</v>
      </c>
      <c r="E35" s="17">
        <f>E29+E30</f>
        <v>4109.16</v>
      </c>
      <c r="F35" s="17">
        <f aca="true" t="shared" si="3" ref="F35:P35">F29+F30</f>
        <v>4109.16</v>
      </c>
      <c r="G35" s="17">
        <f t="shared" si="3"/>
        <v>4294.5599999999995</v>
      </c>
      <c r="H35" s="17">
        <f t="shared" si="3"/>
        <v>4109.16</v>
      </c>
      <c r="I35" s="17">
        <f t="shared" si="3"/>
        <v>4109.16</v>
      </c>
      <c r="J35" s="17">
        <f t="shared" si="3"/>
        <v>4109.16</v>
      </c>
      <c r="K35" s="17">
        <f t="shared" si="3"/>
        <v>4109.16</v>
      </c>
      <c r="L35" s="17">
        <f t="shared" si="3"/>
        <v>4109.16</v>
      </c>
      <c r="M35" s="17">
        <f t="shared" si="3"/>
        <v>4118.62</v>
      </c>
      <c r="N35" s="17">
        <f t="shared" si="3"/>
        <v>4109.16</v>
      </c>
      <c r="O35" s="17">
        <f t="shared" si="3"/>
        <v>4109.16</v>
      </c>
      <c r="P35" s="17">
        <f t="shared" si="3"/>
        <v>4109.16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B10">
      <selection activeCell="B38" sqref="B3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421875" style="1" customWidth="1"/>
    <col min="6" max="6" width="9.7109375" style="1" customWidth="1"/>
    <col min="7" max="16" width="9.140625" style="1" customWidth="1"/>
  </cols>
  <sheetData>
    <row r="1" spans="2:7" ht="12.75">
      <c r="B1" s="2" t="s">
        <v>0</v>
      </c>
      <c r="D1" s="1"/>
      <c r="E1" s="1" t="s">
        <v>577</v>
      </c>
      <c r="F1" s="1" t="s">
        <v>2</v>
      </c>
      <c r="G1" s="1" t="s">
        <v>3</v>
      </c>
    </row>
    <row r="2" spans="2:7" ht="12.75">
      <c r="B2" s="2" t="s">
        <v>578</v>
      </c>
      <c r="D2" s="1"/>
      <c r="E2" s="1" t="s">
        <v>5</v>
      </c>
      <c r="F2" s="1">
        <v>204761.1</v>
      </c>
      <c r="G2" s="1">
        <v>137673.61</v>
      </c>
    </row>
    <row r="3" spans="2:8" ht="12.75">
      <c r="B3" s="2" t="s">
        <v>6</v>
      </c>
      <c r="C3" s="1">
        <v>240240.18</v>
      </c>
      <c r="D3" s="1" t="s">
        <v>7</v>
      </c>
      <c r="E3" s="1" t="s">
        <v>8</v>
      </c>
      <c r="F3" s="1">
        <v>204818.1</v>
      </c>
      <c r="G3" s="1">
        <v>202929.25</v>
      </c>
      <c r="H3" s="1">
        <v>7569.6</v>
      </c>
    </row>
    <row r="4" spans="2:8" ht="12.75">
      <c r="B4" s="2" t="s">
        <v>68</v>
      </c>
      <c r="C4" s="3">
        <f>F14</f>
        <v>2457760.2000000007</v>
      </c>
      <c r="D4" s="1" t="s">
        <v>7</v>
      </c>
      <c r="E4" s="1" t="s">
        <v>10</v>
      </c>
      <c r="F4" s="1">
        <v>204818.1</v>
      </c>
      <c r="G4" s="1">
        <v>220184.69</v>
      </c>
      <c r="H4" s="1">
        <v>8799.01</v>
      </c>
    </row>
    <row r="5" spans="2:7" ht="12.75">
      <c r="B5" s="2" t="s">
        <v>11</v>
      </c>
      <c r="C5" s="3">
        <f>G14+H14</f>
        <v>2425792.27</v>
      </c>
      <c r="D5" s="1" t="s">
        <v>7</v>
      </c>
      <c r="E5" s="1" t="s">
        <v>12</v>
      </c>
      <c r="F5" s="1">
        <v>204818.1</v>
      </c>
      <c r="G5" s="1">
        <v>192373.87</v>
      </c>
    </row>
    <row r="6" spans="2:8" ht="12.75">
      <c r="B6" s="2" t="s">
        <v>13</v>
      </c>
      <c r="C6" s="1">
        <f>C8+C9</f>
        <v>2507640.59</v>
      </c>
      <c r="D6" s="1" t="s">
        <v>7</v>
      </c>
      <c r="E6" s="1" t="s">
        <v>14</v>
      </c>
      <c r="F6" s="1">
        <v>204818.1</v>
      </c>
      <c r="G6" s="1">
        <v>166623.03</v>
      </c>
      <c r="H6" s="1">
        <v>1119.48</v>
      </c>
    </row>
    <row r="7" spans="2:8" ht="12.75">
      <c r="B7" s="2" t="s">
        <v>15</v>
      </c>
      <c r="D7" s="1"/>
      <c r="E7" s="1" t="s">
        <v>16</v>
      </c>
      <c r="F7" s="1">
        <v>204818.1</v>
      </c>
      <c r="G7" s="1">
        <v>209012.12</v>
      </c>
      <c r="H7" s="1">
        <v>1056.4</v>
      </c>
    </row>
    <row r="8" spans="2:16" ht="12.75">
      <c r="B8" s="2" t="s">
        <v>17</v>
      </c>
      <c r="C8" s="3">
        <f>C35</f>
        <v>2094378.94</v>
      </c>
      <c r="D8" s="1" t="s">
        <v>7</v>
      </c>
      <c r="E8" s="3" t="s">
        <v>18</v>
      </c>
      <c r="F8" s="3">
        <v>204818.1</v>
      </c>
      <c r="G8" s="3">
        <v>234806.04</v>
      </c>
      <c r="H8" s="3">
        <v>2125.57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C36</f>
        <v>413261.65</v>
      </c>
      <c r="D9" s="1" t="s">
        <v>7</v>
      </c>
      <c r="E9" s="1" t="s">
        <v>20</v>
      </c>
      <c r="F9" s="1">
        <v>204818.1</v>
      </c>
      <c r="G9" s="1">
        <v>181083.68</v>
      </c>
      <c r="H9" s="1">
        <v>236.38</v>
      </c>
    </row>
    <row r="10" spans="2:8" ht="12.75">
      <c r="B10" s="2"/>
      <c r="D10" s="1"/>
      <c r="E10" s="1" t="s">
        <v>21</v>
      </c>
      <c r="F10" s="1">
        <v>204818.1</v>
      </c>
      <c r="G10" s="1">
        <v>203140.72</v>
      </c>
      <c r="H10" s="1">
        <v>1000</v>
      </c>
    </row>
    <row r="11" spans="2:8" ht="12.75">
      <c r="B11" s="2"/>
      <c r="D11" s="1"/>
      <c r="E11" s="1" t="s">
        <v>22</v>
      </c>
      <c r="F11" s="1">
        <v>204818.1</v>
      </c>
      <c r="G11" s="1">
        <v>209402.76</v>
      </c>
      <c r="H11" s="1">
        <v>3201.61</v>
      </c>
    </row>
    <row r="12" spans="2:8" ht="12.75">
      <c r="B12" s="2" t="s">
        <v>23</v>
      </c>
      <c r="C12" s="1">
        <v>339691.94</v>
      </c>
      <c r="D12" s="1" t="s">
        <v>7</v>
      </c>
      <c r="E12" s="1" t="s">
        <v>24</v>
      </c>
      <c r="F12" s="1">
        <v>204818.1</v>
      </c>
      <c r="G12" s="1">
        <v>205800.61</v>
      </c>
      <c r="H12" s="1">
        <v>6163.33</v>
      </c>
    </row>
    <row r="13" spans="2:8" ht="12.75">
      <c r="B13" s="2" t="s">
        <v>25</v>
      </c>
      <c r="C13" s="1">
        <f>C3+C5-C6</f>
        <v>158391.86000000034</v>
      </c>
      <c r="D13" s="1" t="s">
        <v>7</v>
      </c>
      <c r="E13" s="1" t="s">
        <v>26</v>
      </c>
      <c r="F13" s="1">
        <v>204818.1</v>
      </c>
      <c r="G13" s="1">
        <v>227123.49</v>
      </c>
      <c r="H13" s="1">
        <v>4367.02</v>
      </c>
    </row>
    <row r="14" spans="2:8" ht="12.75">
      <c r="B14" s="2"/>
      <c r="D14" s="1"/>
      <c r="F14" s="3">
        <f>F2+F3+F4+F5+F6+F7+F8+F9+F10+F11+F12+F13</f>
        <v>2457760.2000000007</v>
      </c>
      <c r="G14" s="3">
        <f>G2+G3+G4+G5+G6+G7+G8+G9+G10+G11+G12+G13</f>
        <v>2390153.87</v>
      </c>
      <c r="H14" s="3">
        <f>H2+H3+H4+H5+H6+H7+H8+H9+H10+H11+H12+H13</f>
        <v>35638.40000000001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471731.03999999986</v>
      </c>
      <c r="E17" s="9">
        <v>39310.92</v>
      </c>
      <c r="F17" s="9">
        <v>39310.92</v>
      </c>
      <c r="G17" s="9">
        <v>39310.92</v>
      </c>
      <c r="H17" s="9">
        <v>39310.92</v>
      </c>
      <c r="I17" s="9">
        <v>39310.92</v>
      </c>
      <c r="J17" s="9">
        <v>39310.92</v>
      </c>
      <c r="K17" s="9">
        <v>39310.92</v>
      </c>
      <c r="L17" s="9">
        <v>39310.92</v>
      </c>
      <c r="M17" s="9">
        <v>39310.92</v>
      </c>
      <c r="N17" s="9">
        <v>39310.92</v>
      </c>
      <c r="O17" s="9">
        <v>39310.92</v>
      </c>
      <c r="P17" s="9">
        <v>39310.92</v>
      </c>
    </row>
    <row r="18" spans="1:16" ht="12.75">
      <c r="A18" s="20">
        <v>2</v>
      </c>
      <c r="B18" s="8" t="s">
        <v>35</v>
      </c>
      <c r="C18" s="9">
        <f aca="true" t="shared" si="0" ref="C18:C34">E18+F18+G18+H18+I18+J18+K18+L18+M18+N18+O18+P18</f>
        <v>11793.240000000003</v>
      </c>
      <c r="E18" s="9">
        <v>982.77</v>
      </c>
      <c r="F18" s="9">
        <v>982.77</v>
      </c>
      <c r="G18" s="9">
        <v>982.77</v>
      </c>
      <c r="H18" s="9">
        <v>982.77</v>
      </c>
      <c r="I18" s="9">
        <v>982.77</v>
      </c>
      <c r="J18" s="9">
        <v>982.77</v>
      </c>
      <c r="K18" s="9">
        <v>982.77</v>
      </c>
      <c r="L18" s="9">
        <v>982.77</v>
      </c>
      <c r="M18" s="9">
        <v>982.77</v>
      </c>
      <c r="N18" s="9">
        <v>982.77</v>
      </c>
      <c r="O18" s="9">
        <v>982.77</v>
      </c>
      <c r="P18" s="9">
        <v>982.77</v>
      </c>
    </row>
    <row r="19" spans="1:16" ht="12.75">
      <c r="A19" s="21">
        <v>3</v>
      </c>
      <c r="B19" s="12" t="s">
        <v>37</v>
      </c>
      <c r="C19" s="9">
        <f t="shared" si="0"/>
        <v>14413.960000000001</v>
      </c>
      <c r="E19" s="13">
        <v>0</v>
      </c>
      <c r="F19" s="13">
        <v>1310.36</v>
      </c>
      <c r="G19" s="13">
        <v>1310.36</v>
      </c>
      <c r="H19" s="13">
        <v>1310.36</v>
      </c>
      <c r="I19" s="13">
        <v>1310.36</v>
      </c>
      <c r="J19" s="13">
        <v>1310.36</v>
      </c>
      <c r="K19" s="13">
        <v>1310.36</v>
      </c>
      <c r="L19" s="13">
        <v>1310.36</v>
      </c>
      <c r="M19" s="13">
        <v>1310.36</v>
      </c>
      <c r="N19" s="13">
        <v>1310.36</v>
      </c>
      <c r="O19" s="13">
        <v>1310.36</v>
      </c>
      <c r="P19" s="13">
        <v>1310.36</v>
      </c>
    </row>
    <row r="20" spans="1:16" ht="12.75">
      <c r="A20" s="19">
        <v>4</v>
      </c>
      <c r="B20" s="22" t="s">
        <v>161</v>
      </c>
      <c r="C20" s="9">
        <f t="shared" si="0"/>
        <v>3445</v>
      </c>
      <c r="E20" s="5">
        <v>0</v>
      </c>
      <c r="F20" s="5">
        <v>0</v>
      </c>
      <c r="G20" s="5">
        <v>3445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2.75">
      <c r="A21" s="20">
        <v>5</v>
      </c>
      <c r="B21" s="12" t="s">
        <v>238</v>
      </c>
      <c r="C21" s="9">
        <f t="shared" si="0"/>
        <v>113936.81000000001</v>
      </c>
      <c r="E21" s="5">
        <v>10377.98</v>
      </c>
      <c r="F21" s="5">
        <v>8030.96</v>
      </c>
      <c r="G21" s="5">
        <v>6883.67</v>
      </c>
      <c r="H21" s="5">
        <v>10373.72</v>
      </c>
      <c r="I21" s="5">
        <v>10373.72</v>
      </c>
      <c r="J21" s="5">
        <v>5654.44</v>
      </c>
      <c r="K21" s="5">
        <v>10373.72</v>
      </c>
      <c r="L21" s="5">
        <v>10373.72</v>
      </c>
      <c r="M21" s="5">
        <v>10373.72</v>
      </c>
      <c r="N21" s="5">
        <v>10373.72</v>
      </c>
      <c r="O21" s="5">
        <v>10373.72</v>
      </c>
      <c r="P21" s="5">
        <v>10373.72</v>
      </c>
    </row>
    <row r="22" spans="1:16" ht="22.5">
      <c r="A22" s="21">
        <v>6</v>
      </c>
      <c r="B22" s="12" t="s">
        <v>39</v>
      </c>
      <c r="C22" s="9">
        <f t="shared" si="0"/>
        <v>162296</v>
      </c>
      <c r="E22" s="5">
        <v>7380.54</v>
      </c>
      <c r="F22" s="5">
        <v>7380.54</v>
      </c>
      <c r="G22" s="5">
        <v>7380.54</v>
      </c>
      <c r="H22" s="5">
        <v>16488.75</v>
      </c>
      <c r="I22" s="5">
        <v>16488.75</v>
      </c>
      <c r="J22" s="5">
        <v>16488.75</v>
      </c>
      <c r="K22" s="5">
        <v>16488.75</v>
      </c>
      <c r="L22" s="5">
        <v>16488.75</v>
      </c>
      <c r="M22" s="5">
        <v>16488.75</v>
      </c>
      <c r="N22" s="5">
        <v>16488.75</v>
      </c>
      <c r="O22" s="5">
        <v>16488.75</v>
      </c>
      <c r="P22" s="5">
        <v>8244.38</v>
      </c>
    </row>
    <row r="23" spans="1:16" ht="12.75">
      <c r="A23" s="19">
        <v>7</v>
      </c>
      <c r="B23" s="16" t="s">
        <v>190</v>
      </c>
      <c r="C23" s="9">
        <f t="shared" si="0"/>
        <v>91718.68999999999</v>
      </c>
      <c r="E23" s="5">
        <v>7637</v>
      </c>
      <c r="F23" s="5">
        <v>7643.79</v>
      </c>
      <c r="G23" s="5">
        <v>7643.79</v>
      </c>
      <c r="H23" s="5">
        <v>7643.79</v>
      </c>
      <c r="I23" s="5">
        <v>7643.79</v>
      </c>
      <c r="J23" s="5">
        <v>7643.79</v>
      </c>
      <c r="K23" s="5">
        <v>7643.79</v>
      </c>
      <c r="L23" s="5">
        <v>7643.79</v>
      </c>
      <c r="M23" s="5">
        <v>7643.79</v>
      </c>
      <c r="N23" s="5">
        <v>7643.79</v>
      </c>
      <c r="O23" s="5">
        <v>7643.79</v>
      </c>
      <c r="P23" s="5">
        <v>7643.79</v>
      </c>
    </row>
    <row r="24" spans="1:16" ht="22.5">
      <c r="A24" s="20">
        <v>8</v>
      </c>
      <c r="B24" s="12" t="s">
        <v>41</v>
      </c>
      <c r="C24" s="9">
        <f t="shared" si="0"/>
        <v>94346.15999999997</v>
      </c>
      <c r="E24" s="5">
        <v>7862.18</v>
      </c>
      <c r="F24" s="5">
        <v>7862.18</v>
      </c>
      <c r="G24" s="5">
        <v>7862.18</v>
      </c>
      <c r="H24" s="5">
        <v>7862.18</v>
      </c>
      <c r="I24" s="5">
        <v>7862.18</v>
      </c>
      <c r="J24" s="5">
        <v>7862.18</v>
      </c>
      <c r="K24" s="5">
        <v>7862.18</v>
      </c>
      <c r="L24" s="5">
        <v>7862.18</v>
      </c>
      <c r="M24" s="5">
        <v>7862.18</v>
      </c>
      <c r="N24" s="5">
        <v>7862.18</v>
      </c>
      <c r="O24" s="5">
        <v>7862.18</v>
      </c>
      <c r="P24" s="5">
        <v>7862.18</v>
      </c>
    </row>
    <row r="25" spans="1:16" ht="12.75">
      <c r="A25" s="21">
        <v>9</v>
      </c>
      <c r="B25" s="16" t="s">
        <v>239</v>
      </c>
      <c r="C25" s="9">
        <f t="shared" si="0"/>
        <v>509731.56</v>
      </c>
      <c r="E25" s="5">
        <v>42477.63</v>
      </c>
      <c r="F25" s="5">
        <v>42477.63</v>
      </c>
      <c r="G25" s="5">
        <v>42477.63</v>
      </c>
      <c r="H25" s="5">
        <v>42477.63</v>
      </c>
      <c r="I25" s="5">
        <v>42477.63</v>
      </c>
      <c r="J25" s="5">
        <v>42477.63</v>
      </c>
      <c r="K25" s="5">
        <v>42477.63</v>
      </c>
      <c r="L25" s="5">
        <v>42477.63</v>
      </c>
      <c r="M25" s="5">
        <v>42477.63</v>
      </c>
      <c r="N25" s="5">
        <v>42477.63</v>
      </c>
      <c r="O25" s="5">
        <v>42477.63</v>
      </c>
      <c r="P25" s="5">
        <v>42477.63</v>
      </c>
    </row>
    <row r="26" spans="1:16" ht="12.75">
      <c r="A26" s="19">
        <v>10</v>
      </c>
      <c r="B26" s="16" t="s">
        <v>126</v>
      </c>
      <c r="C26" s="9">
        <f t="shared" si="0"/>
        <v>95760.55</v>
      </c>
      <c r="E26" s="5">
        <v>0</v>
      </c>
      <c r="F26" s="5">
        <v>6364.22</v>
      </c>
      <c r="G26" s="5">
        <v>8061.35</v>
      </c>
      <c r="H26" s="5">
        <v>6364.22</v>
      </c>
      <c r="I26" s="5">
        <v>6364.22</v>
      </c>
      <c r="J26" s="5">
        <v>6364.22</v>
      </c>
      <c r="K26" s="5">
        <v>10373.72</v>
      </c>
      <c r="L26" s="5">
        <v>10373.72</v>
      </c>
      <c r="M26" s="5">
        <v>10373.72</v>
      </c>
      <c r="N26" s="5">
        <v>10373.72</v>
      </c>
      <c r="O26" s="5">
        <v>10373.72</v>
      </c>
      <c r="P26" s="5">
        <v>10373.72</v>
      </c>
    </row>
    <row r="27" spans="1:16" ht="12.75">
      <c r="A27" s="20">
        <v>11</v>
      </c>
      <c r="B27" s="12" t="s">
        <v>212</v>
      </c>
      <c r="C27" s="9">
        <f t="shared" si="0"/>
        <v>19655.519999999997</v>
      </c>
      <c r="E27" s="5">
        <v>1637.96</v>
      </c>
      <c r="F27" s="5">
        <v>1637.96</v>
      </c>
      <c r="G27" s="5">
        <v>1637.96</v>
      </c>
      <c r="H27" s="5">
        <v>1637.96</v>
      </c>
      <c r="I27" s="5">
        <v>1637.96</v>
      </c>
      <c r="J27" s="5">
        <v>1637.96</v>
      </c>
      <c r="K27" s="5">
        <v>1637.96</v>
      </c>
      <c r="L27" s="5">
        <v>1637.96</v>
      </c>
      <c r="M27" s="5">
        <v>1637.96</v>
      </c>
      <c r="N27" s="5">
        <v>1637.96</v>
      </c>
      <c r="O27" s="5">
        <v>1637.96</v>
      </c>
      <c r="P27" s="5">
        <v>1637.96</v>
      </c>
    </row>
    <row r="28" spans="1:16" ht="45">
      <c r="A28" s="21">
        <v>12</v>
      </c>
      <c r="B28" s="12" t="s">
        <v>66</v>
      </c>
      <c r="C28" s="9">
        <f t="shared" si="0"/>
        <v>153104.77</v>
      </c>
      <c r="E28" s="5">
        <v>5961.13</v>
      </c>
      <c r="F28" s="5">
        <v>5132.5</v>
      </c>
      <c r="G28" s="5">
        <v>5901.39</v>
      </c>
      <c r="H28" s="5">
        <v>16379.55</v>
      </c>
      <c r="I28" s="5">
        <v>16379.55</v>
      </c>
      <c r="J28" s="5">
        <v>11406.41</v>
      </c>
      <c r="K28" s="5">
        <v>11406.41</v>
      </c>
      <c r="L28" s="5">
        <v>15019.63</v>
      </c>
      <c r="M28" s="5">
        <v>16379.55</v>
      </c>
      <c r="N28" s="5">
        <v>16379.55</v>
      </c>
      <c r="O28" s="5">
        <v>16379.55</v>
      </c>
      <c r="P28" s="5">
        <v>16379.55</v>
      </c>
    </row>
    <row r="29" spans="1:16" ht="12.75">
      <c r="A29" s="21">
        <v>13</v>
      </c>
      <c r="B29" s="12" t="s">
        <v>526</v>
      </c>
      <c r="C29" s="9">
        <f t="shared" si="0"/>
        <v>5366</v>
      </c>
      <c r="E29" s="5"/>
      <c r="F29" s="5"/>
      <c r="G29" s="5"/>
      <c r="H29" s="5">
        <v>2400</v>
      </c>
      <c r="I29" s="5"/>
      <c r="J29" s="5">
        <v>450</v>
      </c>
      <c r="K29" s="5">
        <v>850</v>
      </c>
      <c r="L29" s="5"/>
      <c r="M29" s="5">
        <v>850</v>
      </c>
      <c r="N29" s="5">
        <v>816</v>
      </c>
      <c r="O29" s="5">
        <v>0</v>
      </c>
      <c r="P29" s="5">
        <v>0</v>
      </c>
    </row>
    <row r="30" spans="1:16" ht="12.75">
      <c r="A30" s="19">
        <v>14</v>
      </c>
      <c r="B30" s="16" t="s">
        <v>45</v>
      </c>
      <c r="C30" s="9">
        <f t="shared" si="0"/>
        <v>157243.68</v>
      </c>
      <c r="E30" s="5">
        <v>13103.64</v>
      </c>
      <c r="F30" s="5">
        <v>13103.64</v>
      </c>
      <c r="G30" s="5">
        <v>13103.64</v>
      </c>
      <c r="H30" s="5">
        <v>13103.64</v>
      </c>
      <c r="I30" s="5">
        <v>13103.64</v>
      </c>
      <c r="J30" s="5">
        <v>13103.64</v>
      </c>
      <c r="K30" s="5">
        <v>13103.64</v>
      </c>
      <c r="L30" s="5">
        <v>13103.64</v>
      </c>
      <c r="M30" s="5">
        <v>13103.64</v>
      </c>
      <c r="N30" s="5">
        <v>13103.64</v>
      </c>
      <c r="O30" s="5">
        <v>13103.64</v>
      </c>
      <c r="P30" s="5">
        <v>13103.64</v>
      </c>
    </row>
    <row r="31" spans="1:16" ht="12.75">
      <c r="A31" s="20">
        <v>15</v>
      </c>
      <c r="B31" s="12" t="s">
        <v>47</v>
      </c>
      <c r="C31" s="9">
        <f t="shared" si="0"/>
        <v>23905</v>
      </c>
      <c r="E31" s="5">
        <v>0</v>
      </c>
      <c r="F31" s="5">
        <v>0</v>
      </c>
      <c r="G31" s="5">
        <v>0</v>
      </c>
      <c r="H31" s="5">
        <v>6830</v>
      </c>
      <c r="I31" s="5">
        <v>0</v>
      </c>
      <c r="J31" s="5">
        <v>3415</v>
      </c>
      <c r="K31" s="5">
        <v>3415</v>
      </c>
      <c r="L31" s="5">
        <v>3415</v>
      </c>
      <c r="M31" s="5">
        <v>3415</v>
      </c>
      <c r="N31" s="5">
        <v>3415</v>
      </c>
      <c r="O31" s="5">
        <v>0</v>
      </c>
      <c r="P31" s="5">
        <v>0</v>
      </c>
    </row>
    <row r="32" spans="1:16" ht="22.5">
      <c r="A32" s="21">
        <v>16</v>
      </c>
      <c r="B32" s="12" t="s">
        <v>49</v>
      </c>
      <c r="C32" s="9">
        <f t="shared" si="0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33.75">
      <c r="A33" s="19">
        <v>17</v>
      </c>
      <c r="B33" s="6" t="s">
        <v>51</v>
      </c>
      <c r="C33" s="9">
        <f t="shared" si="0"/>
        <v>96966.96</v>
      </c>
      <c r="E33" s="15">
        <v>8080.58</v>
      </c>
      <c r="F33" s="15">
        <v>8080.58</v>
      </c>
      <c r="G33" s="15">
        <v>8080.58</v>
      </c>
      <c r="H33" s="15">
        <v>8080.58</v>
      </c>
      <c r="I33" s="15">
        <v>8080.58</v>
      </c>
      <c r="J33" s="15">
        <v>8080.58</v>
      </c>
      <c r="K33" s="15">
        <v>8080.58</v>
      </c>
      <c r="L33" s="15">
        <v>8080.58</v>
      </c>
      <c r="M33" s="15">
        <v>8080.58</v>
      </c>
      <c r="N33" s="15">
        <v>8080.58</v>
      </c>
      <c r="O33" s="15">
        <v>8080.58</v>
      </c>
      <c r="P33" s="15">
        <v>8080.58</v>
      </c>
    </row>
    <row r="34" spans="1:16" ht="12.75">
      <c r="A34" s="19">
        <v>18</v>
      </c>
      <c r="B34" s="6" t="s">
        <v>273</v>
      </c>
      <c r="C34" s="9">
        <f t="shared" si="0"/>
        <v>68964</v>
      </c>
      <c r="E34" s="15">
        <v>5747</v>
      </c>
      <c r="F34" s="15">
        <v>5747</v>
      </c>
      <c r="G34" s="15">
        <v>5747</v>
      </c>
      <c r="H34" s="15">
        <v>5747</v>
      </c>
      <c r="I34" s="15">
        <v>5747</v>
      </c>
      <c r="J34" s="15">
        <v>5747</v>
      </c>
      <c r="K34" s="15">
        <v>5747</v>
      </c>
      <c r="L34" s="15">
        <v>5747</v>
      </c>
      <c r="M34" s="15">
        <v>5747</v>
      </c>
      <c r="N34" s="15">
        <v>5747</v>
      </c>
      <c r="O34" s="15">
        <v>5747</v>
      </c>
      <c r="P34" s="15">
        <v>5747</v>
      </c>
    </row>
    <row r="35" spans="1:16" ht="12.75">
      <c r="A35" s="19"/>
      <c r="B35" s="6" t="s">
        <v>52</v>
      </c>
      <c r="C35" s="15">
        <f>SUM(C17:C34)</f>
        <v>2094378.94</v>
      </c>
      <c r="E35" s="15">
        <f>SUM(E17:E34)</f>
        <v>150559.33</v>
      </c>
      <c r="F35" s="15">
        <f aca="true" t="shared" si="1" ref="F35:P35">SUM(F17:F34)</f>
        <v>155065.05</v>
      </c>
      <c r="G35" s="15">
        <f t="shared" si="1"/>
        <v>159828.78</v>
      </c>
      <c r="H35" s="15">
        <f t="shared" si="1"/>
        <v>186993.06999999998</v>
      </c>
      <c r="I35" s="15">
        <f t="shared" si="1"/>
        <v>177763.06999999998</v>
      </c>
      <c r="J35" s="15">
        <f t="shared" si="1"/>
        <v>171935.65</v>
      </c>
      <c r="K35" s="15">
        <f t="shared" si="1"/>
        <v>181064.42999999996</v>
      </c>
      <c r="L35" s="15">
        <f t="shared" si="1"/>
        <v>183827.65</v>
      </c>
      <c r="M35" s="15">
        <f t="shared" si="1"/>
        <v>186037.56999999998</v>
      </c>
      <c r="N35" s="15">
        <f t="shared" si="1"/>
        <v>186003.56999999998</v>
      </c>
      <c r="O35" s="15">
        <f t="shared" si="1"/>
        <v>181772.56999999998</v>
      </c>
      <c r="P35" s="15">
        <f t="shared" si="1"/>
        <v>173528.19999999998</v>
      </c>
    </row>
    <row r="36" spans="1:16" ht="12.75">
      <c r="A36" s="19">
        <v>19</v>
      </c>
      <c r="B36" s="5" t="s">
        <v>19</v>
      </c>
      <c r="C36" s="15">
        <f>C37+C38+C39+C40+C41+C42+C43+C44+C45+C46+C47+C48+C49+C50+C51+C52+C53+C54</f>
        <v>413261.65</v>
      </c>
      <c r="E36" s="15">
        <f>E37+E38+E39+E40</f>
        <v>0</v>
      </c>
      <c r="F36" s="15">
        <f aca="true" t="shared" si="2" ref="F36:P36">F37+F38+F39+F40</f>
        <v>0</v>
      </c>
      <c r="G36" s="15">
        <f t="shared" si="2"/>
        <v>325</v>
      </c>
      <c r="H36" s="15">
        <f t="shared" si="2"/>
        <v>0</v>
      </c>
      <c r="I36" s="15">
        <f t="shared" si="2"/>
        <v>53820</v>
      </c>
      <c r="J36" s="15">
        <f t="shared" si="2"/>
        <v>75160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5">
        <f>N37+N38+N39+N40+N41+N42+N43+N44+N45+N46+N47+N48+N49+N50+N51+N52+N53+N54</f>
        <v>231223.16</v>
      </c>
      <c r="O36" s="15">
        <f>O37+O38+O39+O40+O41+O42+O43+O44+O45+O46+O47+O48+O49+O50+O51+O52+O53+O54</f>
        <v>2128.49</v>
      </c>
      <c r="P36" s="15">
        <f t="shared" si="2"/>
        <v>0</v>
      </c>
    </row>
    <row r="37" spans="1:16" ht="12.75">
      <c r="A37" s="4"/>
      <c r="B37" s="4" t="s">
        <v>579</v>
      </c>
      <c r="C37" s="9">
        <f aca="true" t="shared" si="3" ref="C37:C54">E37+F37+G37+H37+I37+J37+K37+L37+M37+N37+O37+P37</f>
        <v>325</v>
      </c>
      <c r="E37" s="4"/>
      <c r="F37" s="4"/>
      <c r="G37" s="4">
        <v>325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 t="s">
        <v>580</v>
      </c>
      <c r="C38" s="9">
        <f t="shared" si="3"/>
        <v>53820</v>
      </c>
      <c r="E38" s="4"/>
      <c r="F38" s="4"/>
      <c r="G38" s="4"/>
      <c r="H38" s="4"/>
      <c r="I38" s="4">
        <v>53820</v>
      </c>
      <c r="J38" s="4"/>
      <c r="K38" s="4"/>
      <c r="L38" s="4"/>
      <c r="M38" s="4"/>
      <c r="N38" s="4"/>
      <c r="O38" s="4"/>
      <c r="P38" s="4"/>
    </row>
    <row r="39" spans="1:16" ht="12.75">
      <c r="A39" s="4"/>
      <c r="B39" s="4" t="s">
        <v>168</v>
      </c>
      <c r="C39" s="9">
        <f t="shared" si="3"/>
        <v>46000</v>
      </c>
      <c r="E39" s="4"/>
      <c r="F39" s="4"/>
      <c r="G39" s="4"/>
      <c r="H39" s="4"/>
      <c r="I39" s="4"/>
      <c r="J39" s="4">
        <v>46000</v>
      </c>
      <c r="K39" s="4"/>
      <c r="L39" s="4"/>
      <c r="M39" s="4"/>
      <c r="N39" s="4"/>
      <c r="O39" s="4"/>
      <c r="P39" s="4"/>
    </row>
    <row r="40" spans="1:16" ht="12.75">
      <c r="A40" s="4"/>
      <c r="B40" s="4" t="s">
        <v>532</v>
      </c>
      <c r="C40" s="9">
        <f t="shared" si="3"/>
        <v>29160</v>
      </c>
      <c r="E40" s="4"/>
      <c r="F40" s="4"/>
      <c r="G40" s="4"/>
      <c r="H40" s="4"/>
      <c r="I40" s="4"/>
      <c r="J40" s="4">
        <v>29160</v>
      </c>
      <c r="K40" s="4"/>
      <c r="L40" s="4"/>
      <c r="M40" s="4"/>
      <c r="N40" s="4"/>
      <c r="O40" s="4"/>
      <c r="P40" s="4"/>
    </row>
    <row r="41" spans="1:16" ht="12.75">
      <c r="A41" s="4"/>
      <c r="B41" s="4" t="s">
        <v>581</v>
      </c>
      <c r="C41" s="9">
        <f t="shared" si="3"/>
        <v>44000</v>
      </c>
      <c r="E41" s="4"/>
      <c r="F41" s="4"/>
      <c r="G41" s="4"/>
      <c r="H41" s="4"/>
      <c r="I41" s="4"/>
      <c r="J41" s="4"/>
      <c r="K41" s="4">
        <v>44000</v>
      </c>
      <c r="L41" s="4"/>
      <c r="M41" s="4"/>
      <c r="N41" s="4"/>
      <c r="O41" s="4"/>
      <c r="P41" s="4"/>
    </row>
    <row r="42" spans="1:16" ht="12.75">
      <c r="A42" s="4"/>
      <c r="B42" s="4" t="s">
        <v>579</v>
      </c>
      <c r="C42" s="9">
        <f t="shared" si="3"/>
        <v>550</v>
      </c>
      <c r="E42" s="4"/>
      <c r="F42" s="4"/>
      <c r="G42" s="4"/>
      <c r="H42" s="4"/>
      <c r="I42" s="4"/>
      <c r="J42" s="4"/>
      <c r="K42" s="4">
        <v>550</v>
      </c>
      <c r="L42" s="4"/>
      <c r="M42" s="4"/>
      <c r="N42" s="4"/>
      <c r="O42" s="4"/>
      <c r="P42" s="4"/>
    </row>
    <row r="43" spans="1:16" ht="12.75">
      <c r="A43" s="4"/>
      <c r="B43" s="4" t="s">
        <v>582</v>
      </c>
      <c r="C43" s="9">
        <f t="shared" si="3"/>
        <v>5000</v>
      </c>
      <c r="E43" s="4"/>
      <c r="F43" s="4"/>
      <c r="G43" s="4"/>
      <c r="H43" s="4"/>
      <c r="I43" s="4"/>
      <c r="J43" s="4"/>
      <c r="K43" s="4">
        <v>5000</v>
      </c>
      <c r="L43" s="4"/>
      <c r="M43" s="4"/>
      <c r="N43" s="4"/>
      <c r="O43" s="4"/>
      <c r="P43" s="4"/>
    </row>
    <row r="44" spans="1:16" ht="12.75">
      <c r="A44" s="4"/>
      <c r="B44" s="24" t="s">
        <v>583</v>
      </c>
      <c r="C44" s="9">
        <f t="shared" si="3"/>
        <v>180</v>
      </c>
      <c r="E44" s="4"/>
      <c r="F44" s="4"/>
      <c r="G44" s="4"/>
      <c r="H44" s="4"/>
      <c r="I44" s="4"/>
      <c r="J44" s="4"/>
      <c r="K44" s="4"/>
      <c r="L44" s="4">
        <v>180</v>
      </c>
      <c r="M44" s="4"/>
      <c r="N44" s="4"/>
      <c r="O44" s="4"/>
      <c r="P44" s="4"/>
    </row>
    <row r="45" spans="1:16" ht="12.75">
      <c r="A45" s="4"/>
      <c r="B45" s="24" t="s">
        <v>584</v>
      </c>
      <c r="C45" s="9">
        <f t="shared" si="3"/>
        <v>550</v>
      </c>
      <c r="E45" s="4"/>
      <c r="F45" s="4"/>
      <c r="G45" s="4"/>
      <c r="H45" s="4"/>
      <c r="I45" s="4"/>
      <c r="J45" s="4"/>
      <c r="K45" s="4"/>
      <c r="L45" s="4">
        <v>550</v>
      </c>
      <c r="M45" s="4"/>
      <c r="N45" s="4"/>
      <c r="O45" s="4"/>
      <c r="P45" s="4"/>
    </row>
    <row r="46" spans="1:16" ht="12.75">
      <c r="A46" s="4"/>
      <c r="B46" s="24" t="s">
        <v>585</v>
      </c>
      <c r="C46" s="9">
        <f t="shared" si="3"/>
        <v>325</v>
      </c>
      <c r="E46" s="4"/>
      <c r="F46" s="4"/>
      <c r="G46" s="4"/>
      <c r="H46" s="4"/>
      <c r="I46" s="4"/>
      <c r="J46" s="4"/>
      <c r="K46" s="4"/>
      <c r="L46" s="4">
        <v>325</v>
      </c>
      <c r="M46" s="4"/>
      <c r="N46" s="4"/>
      <c r="O46" s="4"/>
      <c r="P46" s="4"/>
    </row>
    <row r="47" spans="1:16" ht="12.75">
      <c r="A47" s="4"/>
      <c r="B47" s="24" t="s">
        <v>586</v>
      </c>
      <c r="C47" s="9">
        <f t="shared" si="3"/>
        <v>2856</v>
      </c>
      <c r="E47" s="4"/>
      <c r="F47" s="4"/>
      <c r="G47" s="4"/>
      <c r="H47" s="4"/>
      <c r="I47" s="4"/>
      <c r="J47" s="4"/>
      <c r="K47" s="4"/>
      <c r="L47" s="4"/>
      <c r="M47" s="4"/>
      <c r="N47" s="4">
        <v>2856</v>
      </c>
      <c r="O47" s="4"/>
      <c r="P47" s="4"/>
    </row>
    <row r="48" spans="1:16" ht="12.75">
      <c r="A48" s="4"/>
      <c r="B48" s="24" t="s">
        <v>587</v>
      </c>
      <c r="C48" s="9">
        <f t="shared" si="3"/>
        <v>450</v>
      </c>
      <c r="E48" s="4"/>
      <c r="F48" s="4"/>
      <c r="G48" s="4"/>
      <c r="H48" s="4"/>
      <c r="I48" s="4"/>
      <c r="J48" s="4"/>
      <c r="K48" s="4"/>
      <c r="L48" s="4"/>
      <c r="M48" s="4"/>
      <c r="N48" s="4">
        <v>450</v>
      </c>
      <c r="O48" s="4"/>
      <c r="P48" s="4"/>
    </row>
    <row r="49" spans="1:16" ht="12.75">
      <c r="A49" s="4"/>
      <c r="B49" s="24" t="s">
        <v>166</v>
      </c>
      <c r="C49" s="9">
        <f t="shared" si="3"/>
        <v>691.16</v>
      </c>
      <c r="E49" s="4"/>
      <c r="F49" s="4"/>
      <c r="G49" s="4"/>
      <c r="H49" s="4"/>
      <c r="I49" s="4"/>
      <c r="J49" s="4"/>
      <c r="K49" s="4"/>
      <c r="L49" s="4"/>
      <c r="M49" s="4"/>
      <c r="N49" s="4">
        <v>691.16</v>
      </c>
      <c r="O49" s="4"/>
      <c r="P49" s="4"/>
    </row>
    <row r="50" spans="1:16" ht="12.75">
      <c r="A50" s="4"/>
      <c r="B50" s="24" t="s">
        <v>588</v>
      </c>
      <c r="C50" s="9">
        <f t="shared" si="3"/>
        <v>24300</v>
      </c>
      <c r="E50" s="4"/>
      <c r="F50" s="4"/>
      <c r="G50" s="4"/>
      <c r="H50" s="4"/>
      <c r="I50" s="4"/>
      <c r="J50" s="4"/>
      <c r="K50" s="4"/>
      <c r="L50" s="4"/>
      <c r="M50" s="4"/>
      <c r="N50" s="4">
        <v>24300</v>
      </c>
      <c r="O50" s="4"/>
      <c r="P50" s="4"/>
    </row>
    <row r="51" spans="1:16" ht="12.75">
      <c r="A51" s="4"/>
      <c r="B51" s="24" t="s">
        <v>589</v>
      </c>
      <c r="C51" s="9">
        <f t="shared" si="3"/>
        <v>175000</v>
      </c>
      <c r="E51" s="4"/>
      <c r="F51" s="4"/>
      <c r="G51" s="4"/>
      <c r="H51" s="4"/>
      <c r="I51" s="4"/>
      <c r="J51" s="4"/>
      <c r="K51" s="4"/>
      <c r="L51" s="4"/>
      <c r="M51" s="4"/>
      <c r="N51" s="4">
        <v>175000</v>
      </c>
      <c r="O51" s="4"/>
      <c r="P51" s="4"/>
    </row>
    <row r="52" spans="1:16" ht="12.75">
      <c r="A52" s="4"/>
      <c r="B52" s="24" t="s">
        <v>590</v>
      </c>
      <c r="C52" s="9">
        <f t="shared" si="3"/>
        <v>726</v>
      </c>
      <c r="E52" s="4"/>
      <c r="F52" s="4"/>
      <c r="G52" s="4"/>
      <c r="H52" s="4"/>
      <c r="I52" s="4"/>
      <c r="J52" s="4"/>
      <c r="K52" s="4"/>
      <c r="L52" s="4"/>
      <c r="M52" s="4"/>
      <c r="N52" s="4">
        <v>726</v>
      </c>
      <c r="O52" s="4"/>
      <c r="P52" s="4"/>
    </row>
    <row r="53" spans="1:16" ht="12.75">
      <c r="A53" s="4"/>
      <c r="B53" s="24" t="s">
        <v>182</v>
      </c>
      <c r="C53" s="9">
        <f t="shared" si="3"/>
        <v>27200</v>
      </c>
      <c r="E53" s="4"/>
      <c r="F53" s="4"/>
      <c r="G53" s="4"/>
      <c r="H53" s="4"/>
      <c r="I53" s="4"/>
      <c r="J53" s="4"/>
      <c r="K53" s="4"/>
      <c r="L53" s="4"/>
      <c r="M53" s="4"/>
      <c r="N53" s="4">
        <v>27200</v>
      </c>
      <c r="O53" s="4"/>
      <c r="P53" s="4"/>
    </row>
    <row r="54" spans="1:16" ht="12.75">
      <c r="A54" s="4"/>
      <c r="B54" s="24" t="s">
        <v>591</v>
      </c>
      <c r="C54" s="9">
        <f t="shared" si="3"/>
        <v>2128.49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2128.49</v>
      </c>
      <c r="P54" s="4"/>
    </row>
    <row r="55" spans="1:16" ht="12.75">
      <c r="A55" s="4"/>
      <c r="B55" s="4" t="s">
        <v>56</v>
      </c>
      <c r="C55" s="17">
        <f>C35+C36</f>
        <v>2507640.59</v>
      </c>
      <c r="E55" s="17">
        <f>E35+E36</f>
        <v>150559.33</v>
      </c>
      <c r="F55" s="17">
        <f aca="true" t="shared" si="4" ref="F55:P55">F35+F36</f>
        <v>155065.05</v>
      </c>
      <c r="G55" s="17">
        <f t="shared" si="4"/>
        <v>160153.78</v>
      </c>
      <c r="H55" s="17">
        <f t="shared" si="4"/>
        <v>186993.06999999998</v>
      </c>
      <c r="I55" s="17">
        <f t="shared" si="4"/>
        <v>231583.06999999998</v>
      </c>
      <c r="J55" s="17">
        <f t="shared" si="4"/>
        <v>247095.65</v>
      </c>
      <c r="K55" s="17">
        <f t="shared" si="4"/>
        <v>181064.42999999996</v>
      </c>
      <c r="L55" s="17">
        <f t="shared" si="4"/>
        <v>183827.65</v>
      </c>
      <c r="M55" s="17">
        <f t="shared" si="4"/>
        <v>186037.56999999998</v>
      </c>
      <c r="N55" s="17">
        <f t="shared" si="4"/>
        <v>417226.73</v>
      </c>
      <c r="O55" s="17">
        <f t="shared" si="4"/>
        <v>183901.05999999997</v>
      </c>
      <c r="P55" s="17">
        <f t="shared" si="4"/>
        <v>173528.19999999998</v>
      </c>
    </row>
    <row r="57" ht="12.75">
      <c r="B57" s="18" t="s">
        <v>57</v>
      </c>
    </row>
    <row r="58" ht="12.75">
      <c r="B58" s="18"/>
    </row>
    <row r="59" ht="12.75">
      <c r="B59" s="18" t="s">
        <v>58</v>
      </c>
    </row>
    <row r="60" ht="12.75">
      <c r="B60" s="18"/>
    </row>
    <row r="61" ht="12.75">
      <c r="B61" s="18" t="s">
        <v>59</v>
      </c>
    </row>
    <row r="62" ht="12.75">
      <c r="B62" s="18"/>
    </row>
    <row r="63" ht="12.75">
      <c r="B6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592</v>
      </c>
      <c r="D2" s="1"/>
      <c r="E2" s="1" t="s">
        <v>5</v>
      </c>
      <c r="F2" s="1">
        <v>40450.15</v>
      </c>
      <c r="G2" s="1">
        <v>22385.44</v>
      </c>
    </row>
    <row r="3" spans="2:7" ht="12.75">
      <c r="B3" s="2" t="s">
        <v>6</v>
      </c>
      <c r="C3" s="1">
        <v>269208.49</v>
      </c>
      <c r="D3" s="1" t="s">
        <v>7</v>
      </c>
      <c r="E3" s="1" t="s">
        <v>8</v>
      </c>
      <c r="F3" s="1">
        <v>40450.14</v>
      </c>
      <c r="G3" s="1">
        <v>48919.57</v>
      </c>
    </row>
    <row r="4" spans="2:8" ht="12.75">
      <c r="B4" s="2" t="s">
        <v>9</v>
      </c>
      <c r="C4" s="3">
        <f>F14</f>
        <v>485401.7900000001</v>
      </c>
      <c r="D4" s="1" t="s">
        <v>7</v>
      </c>
      <c r="E4" s="1" t="s">
        <v>10</v>
      </c>
      <c r="F4" s="1">
        <v>40450.15</v>
      </c>
      <c r="G4" s="1">
        <v>45815.91</v>
      </c>
      <c r="H4" s="1">
        <v>938.78</v>
      </c>
    </row>
    <row r="5" spans="2:7" ht="12.75">
      <c r="B5" s="2" t="s">
        <v>11</v>
      </c>
      <c r="C5" s="3">
        <f>G14+H14</f>
        <v>469003.96999999986</v>
      </c>
      <c r="D5" s="1" t="s">
        <v>7</v>
      </c>
      <c r="E5" s="1" t="s">
        <v>12</v>
      </c>
      <c r="F5" s="1">
        <v>40450.15</v>
      </c>
      <c r="G5" s="1">
        <v>42699.36</v>
      </c>
    </row>
    <row r="6" spans="2:7" ht="12.75">
      <c r="B6" s="2" t="s">
        <v>13</v>
      </c>
      <c r="C6" s="1">
        <f>C8+C9</f>
        <v>427040.2599999999</v>
      </c>
      <c r="D6" s="1" t="s">
        <v>7</v>
      </c>
      <c r="E6" s="1" t="s">
        <v>14</v>
      </c>
      <c r="F6" s="1">
        <v>40450.15</v>
      </c>
      <c r="G6" s="1">
        <v>36307.59</v>
      </c>
    </row>
    <row r="7" spans="2:8" ht="12.75">
      <c r="B7" s="2" t="s">
        <v>15</v>
      </c>
      <c r="D7" s="1"/>
      <c r="E7" s="1" t="s">
        <v>16</v>
      </c>
      <c r="F7" s="1">
        <v>40450.15</v>
      </c>
      <c r="G7" s="1">
        <v>40468.82</v>
      </c>
      <c r="H7" s="1">
        <v>15.31</v>
      </c>
    </row>
    <row r="8" spans="2:16" ht="12.75">
      <c r="B8" s="2" t="s">
        <v>17</v>
      </c>
      <c r="C8" s="3">
        <f>C29</f>
        <v>419038.2599999999</v>
      </c>
      <c r="D8" s="1" t="s">
        <v>7</v>
      </c>
      <c r="E8" s="3" t="s">
        <v>18</v>
      </c>
      <c r="F8" s="3">
        <v>40450.15</v>
      </c>
      <c r="G8" s="3">
        <v>37899.41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8002</v>
      </c>
      <c r="D9" s="1" t="s">
        <v>7</v>
      </c>
      <c r="E9" s="1" t="s">
        <v>20</v>
      </c>
      <c r="F9" s="1">
        <v>40450.15</v>
      </c>
      <c r="G9" s="1">
        <v>40328.6</v>
      </c>
      <c r="H9" s="1">
        <v>89.58</v>
      </c>
    </row>
    <row r="10" spans="2:7" ht="12.75">
      <c r="B10" s="2"/>
      <c r="D10" s="1"/>
      <c r="E10" s="1" t="s">
        <v>21</v>
      </c>
      <c r="F10" s="1">
        <v>40450.15</v>
      </c>
      <c r="G10" s="1">
        <v>32908.04</v>
      </c>
    </row>
    <row r="11" spans="2:7" ht="12.75">
      <c r="B11" s="2"/>
      <c r="D11" s="1"/>
      <c r="E11" s="1" t="s">
        <v>22</v>
      </c>
      <c r="F11" s="1">
        <v>40450.15</v>
      </c>
      <c r="G11" s="1">
        <v>41849.28</v>
      </c>
    </row>
    <row r="12" spans="2:8" ht="12.75">
      <c r="B12" s="2" t="s">
        <v>23</v>
      </c>
      <c r="C12" s="1">
        <v>37552.78</v>
      </c>
      <c r="D12" s="1" t="s">
        <v>7</v>
      </c>
      <c r="E12" s="1" t="s">
        <v>24</v>
      </c>
      <c r="F12" s="1">
        <v>40450.15</v>
      </c>
      <c r="G12" s="1">
        <v>34887.98</v>
      </c>
      <c r="H12" s="1">
        <v>0.24</v>
      </c>
    </row>
    <row r="13" spans="2:8" ht="12.75">
      <c r="B13" s="2" t="s">
        <v>25</v>
      </c>
      <c r="C13" s="1">
        <f>C3+C5-C6</f>
        <v>311172.19999999995</v>
      </c>
      <c r="D13" s="1" t="s">
        <v>7</v>
      </c>
      <c r="E13" s="1" t="s">
        <v>26</v>
      </c>
      <c r="F13" s="1">
        <v>40450.15</v>
      </c>
      <c r="G13" s="1">
        <v>42754.12</v>
      </c>
      <c r="H13" s="1">
        <v>735.94</v>
      </c>
    </row>
    <row r="14" spans="2:8" ht="12.75">
      <c r="B14" s="2"/>
      <c r="D14" s="1"/>
      <c r="F14" s="3">
        <f>F2+F3+F4+F5+F6+F7+F8+F9+F10+F11+F12+F13</f>
        <v>485401.7900000001</v>
      </c>
      <c r="G14" s="3">
        <f>G2+G3+G4+G5+G6+G7+G8+G9+G10+G11+G12+G13</f>
        <v>467224.1199999999</v>
      </c>
      <c r="H14" s="3">
        <f>H2+H3+H4+H5+H6+H7+H8+H9+H10+H11+H12+H13</f>
        <v>1779.85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113455.07999999997</v>
      </c>
      <c r="E17" s="9">
        <v>9454.59</v>
      </c>
      <c r="F17" s="9">
        <v>9454.59</v>
      </c>
      <c r="G17" s="9">
        <v>9454.59</v>
      </c>
      <c r="H17" s="9">
        <v>9454.59</v>
      </c>
      <c r="I17" s="9">
        <v>9454.59</v>
      </c>
      <c r="J17" s="9">
        <v>9454.59</v>
      </c>
      <c r="K17" s="9">
        <v>9454.59</v>
      </c>
      <c r="L17" s="9">
        <v>9454.59</v>
      </c>
      <c r="M17" s="9">
        <v>9454.59</v>
      </c>
      <c r="N17" s="9">
        <v>9454.59</v>
      </c>
      <c r="O17" s="9">
        <v>9454.59</v>
      </c>
      <c r="P17" s="9">
        <v>9454.59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3508.9199999999996</v>
      </c>
      <c r="E18" s="9">
        <v>292.41</v>
      </c>
      <c r="F18" s="9">
        <v>292.41</v>
      </c>
      <c r="G18" s="9">
        <v>292.41</v>
      </c>
      <c r="H18" s="9">
        <v>292.41</v>
      </c>
      <c r="I18" s="9">
        <v>292.41</v>
      </c>
      <c r="J18" s="9">
        <v>292.41</v>
      </c>
      <c r="K18" s="9">
        <v>292.41</v>
      </c>
      <c r="L18" s="9">
        <v>292.41</v>
      </c>
      <c r="M18" s="9">
        <v>292.41</v>
      </c>
      <c r="N18" s="9">
        <v>292.41</v>
      </c>
      <c r="O18" s="9">
        <v>292.41</v>
      </c>
      <c r="P18" s="9">
        <v>292.41</v>
      </c>
    </row>
    <row r="19" spans="1:16" ht="12.75">
      <c r="A19" s="21">
        <v>3</v>
      </c>
      <c r="B19" s="12" t="s">
        <v>37</v>
      </c>
      <c r="C19" s="9">
        <f t="shared" si="0"/>
        <v>10947.66</v>
      </c>
      <c r="E19" s="13">
        <v>909.72</v>
      </c>
      <c r="F19" s="13">
        <v>909.72</v>
      </c>
      <c r="G19" s="13">
        <v>940.74</v>
      </c>
      <c r="H19" s="13">
        <v>909.72</v>
      </c>
      <c r="I19" s="13">
        <v>909.72</v>
      </c>
      <c r="J19" s="13">
        <v>909.72</v>
      </c>
      <c r="K19" s="13">
        <v>909.72</v>
      </c>
      <c r="L19" s="13">
        <v>909.72</v>
      </c>
      <c r="M19" s="13">
        <v>909.72</v>
      </c>
      <c r="N19" s="13">
        <v>909.72</v>
      </c>
      <c r="O19" s="13">
        <v>909.72</v>
      </c>
      <c r="P19" s="13">
        <v>909.72</v>
      </c>
    </row>
    <row r="20" spans="1:16" ht="12.75">
      <c r="A20" s="19">
        <v>4</v>
      </c>
      <c r="B20" s="22" t="s">
        <v>64</v>
      </c>
      <c r="C20" s="9">
        <f t="shared" si="0"/>
        <v>1279.76</v>
      </c>
      <c r="E20" s="5">
        <v>0</v>
      </c>
      <c r="F20" s="5">
        <v>389.88</v>
      </c>
      <c r="G20" s="5">
        <v>889.88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74077.2</v>
      </c>
      <c r="E21" s="5">
        <v>6173.1</v>
      </c>
      <c r="F21" s="5">
        <v>6173.1</v>
      </c>
      <c r="G21" s="5">
        <v>6173.1</v>
      </c>
      <c r="H21" s="5">
        <v>6173.1</v>
      </c>
      <c r="I21" s="5">
        <v>6173.1</v>
      </c>
      <c r="J21" s="5">
        <v>6173.1</v>
      </c>
      <c r="K21" s="5">
        <v>6173.1</v>
      </c>
      <c r="L21" s="5">
        <v>6173.1</v>
      </c>
      <c r="M21" s="5">
        <v>6173.1</v>
      </c>
      <c r="N21" s="5">
        <v>6173.1</v>
      </c>
      <c r="O21" s="5">
        <v>6173.1</v>
      </c>
      <c r="P21" s="5">
        <v>6173.1</v>
      </c>
    </row>
    <row r="22" spans="1:16" ht="22.5">
      <c r="A22" s="21">
        <v>6</v>
      </c>
      <c r="B22" s="12" t="s">
        <v>41</v>
      </c>
      <c r="C22" s="9">
        <f t="shared" si="0"/>
        <v>28071.359999999997</v>
      </c>
      <c r="E22" s="5">
        <v>2339.28</v>
      </c>
      <c r="F22" s="5">
        <v>2339.28</v>
      </c>
      <c r="G22" s="5">
        <v>2339.28</v>
      </c>
      <c r="H22" s="5">
        <v>2339.28</v>
      </c>
      <c r="I22" s="5">
        <v>2339.28</v>
      </c>
      <c r="J22" s="5">
        <v>2339.28</v>
      </c>
      <c r="K22" s="5">
        <v>2339.28</v>
      </c>
      <c r="L22" s="5">
        <v>2339.28</v>
      </c>
      <c r="M22" s="5">
        <v>2339.28</v>
      </c>
      <c r="N22" s="5">
        <v>2339.28</v>
      </c>
      <c r="O22" s="5">
        <v>2339.28</v>
      </c>
      <c r="P22" s="5">
        <v>2339.28</v>
      </c>
    </row>
    <row r="23" spans="1:16" ht="12.75">
      <c r="A23" s="19">
        <v>7</v>
      </c>
      <c r="B23" s="12" t="s">
        <v>593</v>
      </c>
      <c r="C23" s="9">
        <f t="shared" si="0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90452.15999999997</v>
      </c>
      <c r="E24" s="15">
        <v>7537.68</v>
      </c>
      <c r="F24" s="15">
        <v>7537.68</v>
      </c>
      <c r="G24" s="15">
        <v>7537.68</v>
      </c>
      <c r="H24" s="15">
        <v>7537.68</v>
      </c>
      <c r="I24" s="15">
        <v>7537.68</v>
      </c>
      <c r="J24" s="15">
        <v>7537.68</v>
      </c>
      <c r="K24" s="15">
        <v>7537.68</v>
      </c>
      <c r="L24" s="15">
        <v>7537.68</v>
      </c>
      <c r="M24" s="15">
        <v>7537.68</v>
      </c>
      <c r="N24" s="15">
        <v>7537.68</v>
      </c>
      <c r="O24" s="15">
        <v>7537.68</v>
      </c>
      <c r="P24" s="15">
        <v>7537.68</v>
      </c>
    </row>
    <row r="25" spans="1:16" ht="12.75">
      <c r="A25" s="21">
        <v>9</v>
      </c>
      <c r="B25" s="16" t="s">
        <v>45</v>
      </c>
      <c r="C25" s="9">
        <f t="shared" si="0"/>
        <v>46785.600000000006</v>
      </c>
      <c r="E25" s="5">
        <v>3898.8</v>
      </c>
      <c r="F25" s="5">
        <v>3898.8</v>
      </c>
      <c r="G25" s="5">
        <v>3898.8</v>
      </c>
      <c r="H25" s="5">
        <v>3898.8</v>
      </c>
      <c r="I25" s="5">
        <v>3898.8</v>
      </c>
      <c r="J25" s="5">
        <v>3898.8</v>
      </c>
      <c r="K25" s="5">
        <v>3898.8</v>
      </c>
      <c r="L25" s="5">
        <v>3898.8</v>
      </c>
      <c r="M25" s="5">
        <v>3898.8</v>
      </c>
      <c r="N25" s="5">
        <v>3898.8</v>
      </c>
      <c r="O25" s="5">
        <v>3898.8</v>
      </c>
      <c r="P25" s="5">
        <v>3898.8</v>
      </c>
    </row>
    <row r="26" spans="1:16" ht="12.75">
      <c r="A26" s="19">
        <v>10</v>
      </c>
      <c r="B26" s="12" t="s">
        <v>47</v>
      </c>
      <c r="C26" s="9">
        <f t="shared" si="0"/>
        <v>19270.12</v>
      </c>
      <c r="E26" s="5">
        <v>1819.44</v>
      </c>
      <c r="F26" s="5">
        <v>1819.44</v>
      </c>
      <c r="G26" s="5">
        <v>1819.44</v>
      </c>
      <c r="H26" s="5">
        <v>3415</v>
      </c>
      <c r="I26" s="5">
        <v>1299.6</v>
      </c>
      <c r="J26" s="5">
        <v>1299.6</v>
      </c>
      <c r="K26" s="5">
        <v>1299.6</v>
      </c>
      <c r="L26" s="5">
        <v>1299.6</v>
      </c>
      <c r="M26" s="5">
        <v>1299.6</v>
      </c>
      <c r="N26" s="5">
        <v>1299.6</v>
      </c>
      <c r="O26" s="5">
        <v>1299.6</v>
      </c>
      <c r="P26" s="5">
        <v>1299.6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31190.400000000005</v>
      </c>
      <c r="E28" s="15">
        <v>2599.2</v>
      </c>
      <c r="F28" s="15">
        <v>2599.2</v>
      </c>
      <c r="G28" s="15">
        <v>2599.2</v>
      </c>
      <c r="H28" s="15">
        <v>2599.2</v>
      </c>
      <c r="I28" s="15">
        <v>2599.2</v>
      </c>
      <c r="J28" s="15">
        <v>2599.2</v>
      </c>
      <c r="K28" s="15">
        <v>2599.2</v>
      </c>
      <c r="L28" s="15">
        <v>2599.2</v>
      </c>
      <c r="M28" s="15">
        <v>2599.2</v>
      </c>
      <c r="N28" s="15">
        <v>2599.2</v>
      </c>
      <c r="O28" s="15">
        <v>2599.2</v>
      </c>
      <c r="P28" s="15">
        <v>2599.2</v>
      </c>
    </row>
    <row r="29" spans="1:16" ht="12.75">
      <c r="A29" s="19"/>
      <c r="B29" s="6" t="s">
        <v>52</v>
      </c>
      <c r="C29" s="15">
        <f>SUM(C17:C28)</f>
        <v>419038.2599999999</v>
      </c>
      <c r="E29" s="15">
        <f>SUM(E17:E28)</f>
        <v>35024.219999999994</v>
      </c>
      <c r="F29" s="15">
        <f aca="true" t="shared" si="1" ref="F29:P29">SUM(F17:F28)</f>
        <v>35414.09999999999</v>
      </c>
      <c r="G29" s="15">
        <f t="shared" si="1"/>
        <v>35945.119999999995</v>
      </c>
      <c r="H29" s="15">
        <f t="shared" si="1"/>
        <v>36619.78</v>
      </c>
      <c r="I29" s="15">
        <f t="shared" si="1"/>
        <v>34504.38</v>
      </c>
      <c r="J29" s="15">
        <f t="shared" si="1"/>
        <v>34504.38</v>
      </c>
      <c r="K29" s="15">
        <f t="shared" si="1"/>
        <v>34504.38</v>
      </c>
      <c r="L29" s="15">
        <f t="shared" si="1"/>
        <v>34504.38</v>
      </c>
      <c r="M29" s="15">
        <f t="shared" si="1"/>
        <v>34504.38</v>
      </c>
      <c r="N29" s="15">
        <f t="shared" si="1"/>
        <v>34504.38</v>
      </c>
      <c r="O29" s="15">
        <f t="shared" si="1"/>
        <v>34504.38</v>
      </c>
      <c r="P29" s="15">
        <f t="shared" si="1"/>
        <v>34504.38</v>
      </c>
    </row>
    <row r="30" spans="1:16" ht="12.75">
      <c r="A30" s="19">
        <v>13</v>
      </c>
      <c r="B30" s="5" t="s">
        <v>19</v>
      </c>
      <c r="C30" s="15">
        <f>C31+C32+C33+C34+C35</f>
        <v>8002</v>
      </c>
      <c r="E30" s="15">
        <f>E31+E33+E34+E35</f>
        <v>0</v>
      </c>
      <c r="F30" s="15">
        <f aca="true" t="shared" si="2" ref="F30:P30">F31+F33+F34+F35</f>
        <v>0</v>
      </c>
      <c r="G30" s="15">
        <f t="shared" si="2"/>
        <v>0</v>
      </c>
      <c r="H30" s="15">
        <f t="shared" si="2"/>
        <v>0</v>
      </c>
      <c r="I30" s="15">
        <f t="shared" si="2"/>
        <v>330</v>
      </c>
      <c r="J30" s="15">
        <f t="shared" si="2"/>
        <v>0</v>
      </c>
      <c r="K30" s="15">
        <f t="shared" si="2"/>
        <v>0</v>
      </c>
      <c r="L30" s="15">
        <f t="shared" si="2"/>
        <v>7072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24" t="s">
        <v>594</v>
      </c>
      <c r="C31" s="9">
        <f>E31+F31+G31+H31+I31+J31+K31+L31+M31+N31+O31+P31</f>
        <v>330</v>
      </c>
      <c r="E31" s="4"/>
      <c r="F31" s="4"/>
      <c r="G31" s="4"/>
      <c r="H31" s="4"/>
      <c r="I31" s="4">
        <v>330</v>
      </c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180</v>
      </c>
      <c r="C32" s="9">
        <f>E32+F32+G32+H32+I32+J32+K32+L32+M32+N32+O32+P32</f>
        <v>600</v>
      </c>
      <c r="E32" s="4"/>
      <c r="F32" s="4"/>
      <c r="G32" s="4"/>
      <c r="H32" s="4"/>
      <c r="I32" s="4"/>
      <c r="J32" s="4">
        <v>600</v>
      </c>
      <c r="K32" s="4"/>
      <c r="L32" s="4"/>
      <c r="M32" s="4"/>
      <c r="N32" s="4"/>
      <c r="O32" s="4"/>
      <c r="P32" s="4"/>
    </row>
    <row r="33" spans="1:16" ht="12.75">
      <c r="A33" s="4"/>
      <c r="B33" s="24" t="s">
        <v>595</v>
      </c>
      <c r="C33" s="9">
        <f>E33+F33+G33+H33+I33+J33+K33+L33+M33+N33+O33+P33</f>
        <v>572</v>
      </c>
      <c r="E33" s="4"/>
      <c r="F33" s="4"/>
      <c r="G33" s="4"/>
      <c r="H33" s="4"/>
      <c r="I33" s="4"/>
      <c r="J33" s="4"/>
      <c r="K33" s="4"/>
      <c r="L33" s="4">
        <v>572</v>
      </c>
      <c r="M33" s="4"/>
      <c r="N33" s="4"/>
      <c r="O33" s="4"/>
      <c r="P33" s="4"/>
    </row>
    <row r="34" spans="1:16" ht="12.75">
      <c r="A34" s="4"/>
      <c r="B34" s="24" t="s">
        <v>596</v>
      </c>
      <c r="C34" s="9">
        <f>E34+F34+G34+H34+I34+J34+K34+L34+M34+N34+O34+P34</f>
        <v>6500</v>
      </c>
      <c r="E34" s="4"/>
      <c r="F34" s="4"/>
      <c r="G34" s="4"/>
      <c r="H34" s="4"/>
      <c r="I34" s="4"/>
      <c r="J34" s="4"/>
      <c r="K34" s="4"/>
      <c r="L34" s="4">
        <v>6500</v>
      </c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C29+C30</f>
        <v>427040.2599999999</v>
      </c>
      <c r="E36" s="17">
        <f>E29+E30</f>
        <v>35024.219999999994</v>
      </c>
      <c r="F36" s="17">
        <f aca="true" t="shared" si="3" ref="F36:P36">F29+F30</f>
        <v>35414.09999999999</v>
      </c>
      <c r="G36" s="17">
        <f t="shared" si="3"/>
        <v>35945.119999999995</v>
      </c>
      <c r="H36" s="17">
        <f t="shared" si="3"/>
        <v>36619.78</v>
      </c>
      <c r="I36" s="17">
        <f t="shared" si="3"/>
        <v>34834.38</v>
      </c>
      <c r="J36" s="17">
        <f t="shared" si="3"/>
        <v>34504.38</v>
      </c>
      <c r="K36" s="17">
        <f t="shared" si="3"/>
        <v>34504.38</v>
      </c>
      <c r="L36" s="17">
        <f t="shared" si="3"/>
        <v>41576.38</v>
      </c>
      <c r="M36" s="17">
        <f t="shared" si="3"/>
        <v>34504.38</v>
      </c>
      <c r="N36" s="17">
        <f t="shared" si="3"/>
        <v>34504.38</v>
      </c>
      <c r="O36" s="17">
        <f t="shared" si="3"/>
        <v>34504.38</v>
      </c>
      <c r="P36" s="17">
        <f t="shared" si="3"/>
        <v>34504.38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W30" sqref="W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597</v>
      </c>
      <c r="F1" s="1" t="s">
        <v>2</v>
      </c>
      <c r="G1" s="1" t="s">
        <v>3</v>
      </c>
    </row>
    <row r="2" spans="2:8" ht="12.75">
      <c r="B2" s="2" t="s">
        <v>598</v>
      </c>
      <c r="D2" s="1"/>
      <c r="E2" s="1" t="s">
        <v>5</v>
      </c>
      <c r="F2" s="1">
        <v>77375.11</v>
      </c>
      <c r="G2" s="1">
        <v>54952.72</v>
      </c>
      <c r="H2" s="1">
        <v>44.46</v>
      </c>
    </row>
    <row r="3" spans="2:7" ht="12.75">
      <c r="B3" s="2" t="s">
        <v>6</v>
      </c>
      <c r="C3" s="1">
        <v>-20477</v>
      </c>
      <c r="D3" s="1" t="s">
        <v>7</v>
      </c>
      <c r="E3" s="1" t="s">
        <v>8</v>
      </c>
      <c r="F3" s="1">
        <v>77375.11</v>
      </c>
      <c r="G3" s="1">
        <v>72326.78</v>
      </c>
    </row>
    <row r="4" spans="2:7" ht="12.75">
      <c r="B4" s="2" t="s">
        <v>9</v>
      </c>
      <c r="C4" s="3">
        <f>F14</f>
        <v>927562.9199999999</v>
      </c>
      <c r="D4" s="1" t="s">
        <v>7</v>
      </c>
      <c r="E4" s="1" t="s">
        <v>10</v>
      </c>
      <c r="F4" s="1">
        <v>77375.1</v>
      </c>
      <c r="G4" s="1">
        <v>83076.24</v>
      </c>
    </row>
    <row r="5" spans="2:7" ht="12.75">
      <c r="B5" s="2" t="s">
        <v>11</v>
      </c>
      <c r="C5" s="3">
        <f>G14+H14</f>
        <v>932262.6700000002</v>
      </c>
      <c r="D5" s="1" t="s">
        <v>7</v>
      </c>
      <c r="E5" s="1" t="s">
        <v>12</v>
      </c>
      <c r="F5" s="1">
        <v>77375.11</v>
      </c>
      <c r="G5" s="1">
        <v>68293.61</v>
      </c>
    </row>
    <row r="6" spans="2:8" ht="12.75">
      <c r="B6" s="2" t="s">
        <v>13</v>
      </c>
      <c r="C6" s="1">
        <f>C8+C9</f>
        <v>965057.0399999999</v>
      </c>
      <c r="D6" s="1" t="s">
        <v>7</v>
      </c>
      <c r="E6" s="1" t="s">
        <v>14</v>
      </c>
      <c r="F6" s="1">
        <v>77375.11</v>
      </c>
      <c r="G6" s="1">
        <v>70076.52</v>
      </c>
      <c r="H6" s="1">
        <v>2619.81</v>
      </c>
    </row>
    <row r="7" spans="2:7" ht="12.75">
      <c r="B7" s="2" t="s">
        <v>15</v>
      </c>
      <c r="D7" s="1"/>
      <c r="E7" s="1" t="s">
        <v>16</v>
      </c>
      <c r="F7" s="1">
        <v>77339.02</v>
      </c>
      <c r="G7" s="1">
        <v>82509.91</v>
      </c>
    </row>
    <row r="8" spans="2:16" ht="12.75">
      <c r="B8" s="2" t="s">
        <v>17</v>
      </c>
      <c r="C8" s="3">
        <f>C32</f>
        <v>769805.3799999999</v>
      </c>
      <c r="D8" s="1" t="s">
        <v>7</v>
      </c>
      <c r="E8" s="3" t="s">
        <v>18</v>
      </c>
      <c r="F8" s="3">
        <v>77224.72</v>
      </c>
      <c r="G8" s="3">
        <v>103947.29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C33</f>
        <v>195251.66</v>
      </c>
      <c r="D9" s="1" t="s">
        <v>7</v>
      </c>
      <c r="E9" s="1" t="s">
        <v>20</v>
      </c>
      <c r="F9" s="1">
        <v>77224.73</v>
      </c>
      <c r="G9" s="1">
        <v>70288.88</v>
      </c>
      <c r="H9" s="1">
        <v>1032.58</v>
      </c>
    </row>
    <row r="10" spans="2:8" ht="12.75">
      <c r="B10" s="2" t="s">
        <v>130</v>
      </c>
      <c r="C10" s="1">
        <v>4800</v>
      </c>
      <c r="D10" s="1" t="s">
        <v>7</v>
      </c>
      <c r="E10" s="1" t="s">
        <v>21</v>
      </c>
      <c r="F10" s="1">
        <v>77224.73</v>
      </c>
      <c r="G10" s="1">
        <v>72576.38</v>
      </c>
      <c r="H10" s="1">
        <v>1996.99</v>
      </c>
    </row>
    <row r="11" spans="2:8" ht="12.75">
      <c r="B11" s="2"/>
      <c r="D11" s="1"/>
      <c r="E11" s="1" t="s">
        <v>22</v>
      </c>
      <c r="F11" s="1">
        <v>77224.73</v>
      </c>
      <c r="G11" s="1">
        <v>85365.57</v>
      </c>
      <c r="H11" s="1">
        <v>3953.87</v>
      </c>
    </row>
    <row r="12" spans="2:7" ht="12.75">
      <c r="B12" s="2" t="s">
        <v>23</v>
      </c>
      <c r="C12" s="1">
        <v>39940.81</v>
      </c>
      <c r="D12" s="1" t="s">
        <v>7</v>
      </c>
      <c r="E12" s="1" t="s">
        <v>24</v>
      </c>
      <c r="F12" s="1">
        <v>77224.73</v>
      </c>
      <c r="G12" s="1">
        <v>78734.5</v>
      </c>
    </row>
    <row r="13" spans="2:8" ht="12.75">
      <c r="B13" s="2" t="s">
        <v>25</v>
      </c>
      <c r="C13" s="3">
        <f>C3+C5-C6+C10</f>
        <v>-48471.36999999976</v>
      </c>
      <c r="D13" s="1" t="s">
        <v>7</v>
      </c>
      <c r="E13" s="1" t="s">
        <v>26</v>
      </c>
      <c r="F13" s="1">
        <v>77224.72</v>
      </c>
      <c r="G13" s="1">
        <v>78469.57</v>
      </c>
      <c r="H13" s="1">
        <v>1996.99</v>
      </c>
    </row>
    <row r="14" spans="2:8" ht="12.75">
      <c r="B14" s="2"/>
      <c r="D14" s="1"/>
      <c r="F14" s="3">
        <f>F2+F3+F4+F5+F6+F7+F8+F9+F10+F11+F12+F13</f>
        <v>927562.9199999999</v>
      </c>
      <c r="G14" s="3">
        <f>G2+G3+G4+G5+G6+G7+G8+G9+G10+G11+G12+G13</f>
        <v>920617.9700000002</v>
      </c>
      <c r="H14" s="3">
        <f>H2+H3+H4+H5+H6+H7+H8+H9+H10+H11+H12+H13</f>
        <v>11644.699999999999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185699.87999999998</v>
      </c>
      <c r="E17" s="9">
        <v>15474.99</v>
      </c>
      <c r="F17" s="9">
        <v>15474.99</v>
      </c>
      <c r="G17" s="9">
        <v>15474.99</v>
      </c>
      <c r="H17" s="9">
        <v>15474.99</v>
      </c>
      <c r="I17" s="9">
        <v>15474.99</v>
      </c>
      <c r="J17" s="9">
        <v>15474.99</v>
      </c>
      <c r="K17" s="9">
        <v>15474.99</v>
      </c>
      <c r="L17" s="9">
        <v>15474.99</v>
      </c>
      <c r="M17" s="9">
        <v>15474.99</v>
      </c>
      <c r="N17" s="9">
        <v>15474.99</v>
      </c>
      <c r="O17" s="9">
        <v>15474.99</v>
      </c>
      <c r="P17" s="9">
        <v>15474.99</v>
      </c>
    </row>
    <row r="18" spans="1:16" ht="12.75">
      <c r="A18" s="20">
        <v>2</v>
      </c>
      <c r="B18" s="8" t="s">
        <v>35</v>
      </c>
      <c r="C18" s="9">
        <f aca="true" t="shared" si="0" ref="C18:C31">E18+F18+G18+H18+I18+J18+K18+L18+M18+N18+O18+P18</f>
        <v>4167.840000000001</v>
      </c>
      <c r="E18" s="9">
        <v>347.32</v>
      </c>
      <c r="F18" s="9">
        <v>347.32</v>
      </c>
      <c r="G18" s="9">
        <v>347.32</v>
      </c>
      <c r="H18" s="9">
        <v>347.32</v>
      </c>
      <c r="I18" s="9">
        <v>347.32</v>
      </c>
      <c r="J18" s="9">
        <v>347.32</v>
      </c>
      <c r="K18" s="9">
        <v>347.32</v>
      </c>
      <c r="L18" s="9">
        <v>347.32</v>
      </c>
      <c r="M18" s="9">
        <v>347.32</v>
      </c>
      <c r="N18" s="9">
        <v>347.32</v>
      </c>
      <c r="O18" s="9">
        <v>347.32</v>
      </c>
      <c r="P18" s="9">
        <v>347.32</v>
      </c>
    </row>
    <row r="19" spans="1:16" ht="12.75">
      <c r="A19" s="21">
        <v>3</v>
      </c>
      <c r="B19" s="12" t="s">
        <v>37</v>
      </c>
      <c r="C19" s="9">
        <f t="shared" si="0"/>
        <v>12503.519999999997</v>
      </c>
      <c r="E19" s="13">
        <v>1041.96</v>
      </c>
      <c r="F19" s="13">
        <v>1041.96</v>
      </c>
      <c r="G19" s="13">
        <v>1041.96</v>
      </c>
      <c r="H19" s="13">
        <v>1041.96</v>
      </c>
      <c r="I19" s="13">
        <v>1041.96</v>
      </c>
      <c r="J19" s="13">
        <v>1041.96</v>
      </c>
      <c r="K19" s="13">
        <v>1041.96</v>
      </c>
      <c r="L19" s="13">
        <v>1041.96</v>
      </c>
      <c r="M19" s="13">
        <v>1041.96</v>
      </c>
      <c r="N19" s="13">
        <v>1041.96</v>
      </c>
      <c r="O19" s="13">
        <v>1041.96</v>
      </c>
      <c r="P19" s="13">
        <v>1041.96</v>
      </c>
    </row>
    <row r="20" spans="1:16" ht="12.75">
      <c r="A20" s="21">
        <v>4</v>
      </c>
      <c r="B20" s="12" t="s">
        <v>161</v>
      </c>
      <c r="C20" s="9">
        <f t="shared" si="0"/>
        <v>5414.43</v>
      </c>
      <c r="E20" s="5">
        <v>0</v>
      </c>
      <c r="F20" s="5">
        <v>347.31</v>
      </c>
      <c r="G20" s="5">
        <v>5067.12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19">
        <v>5</v>
      </c>
      <c r="B21" s="12" t="s">
        <v>238</v>
      </c>
      <c r="C21" s="9">
        <f t="shared" si="0"/>
        <v>52329.35999999999</v>
      </c>
      <c r="E21" s="5">
        <v>4360.78</v>
      </c>
      <c r="F21" s="5">
        <v>4360.78</v>
      </c>
      <c r="G21" s="5">
        <v>4360.78</v>
      </c>
      <c r="H21" s="5">
        <v>4360.78</v>
      </c>
      <c r="I21" s="5">
        <v>4360.78</v>
      </c>
      <c r="J21" s="5">
        <v>4360.78</v>
      </c>
      <c r="K21" s="5">
        <v>4360.78</v>
      </c>
      <c r="L21" s="5">
        <v>4360.78</v>
      </c>
      <c r="M21" s="5">
        <v>4360.78</v>
      </c>
      <c r="N21" s="5">
        <v>4360.78</v>
      </c>
      <c r="O21" s="5">
        <v>4360.78</v>
      </c>
      <c r="P21" s="5">
        <v>4360.78</v>
      </c>
    </row>
    <row r="22" spans="1:16" ht="22.5">
      <c r="A22" s="20">
        <v>6</v>
      </c>
      <c r="B22" s="12" t="s">
        <v>39</v>
      </c>
      <c r="C22" s="9">
        <f t="shared" si="0"/>
        <v>71316.12000000001</v>
      </c>
      <c r="E22" s="5">
        <v>5943.01</v>
      </c>
      <c r="F22" s="5">
        <v>5943.01</v>
      </c>
      <c r="G22" s="5">
        <v>5943.01</v>
      </c>
      <c r="H22" s="5">
        <v>5943.01</v>
      </c>
      <c r="I22" s="5">
        <v>5943.01</v>
      </c>
      <c r="J22" s="5">
        <v>5943.01</v>
      </c>
      <c r="K22" s="5">
        <v>5943.01</v>
      </c>
      <c r="L22" s="5">
        <v>5943.01</v>
      </c>
      <c r="M22" s="5">
        <v>5943.01</v>
      </c>
      <c r="N22" s="5">
        <v>5943.01</v>
      </c>
      <c r="O22" s="5">
        <v>5943.01</v>
      </c>
      <c r="P22" s="5">
        <v>5943.01</v>
      </c>
    </row>
    <row r="23" spans="1:16" ht="22.5">
      <c r="A23" s="21">
        <v>7</v>
      </c>
      <c r="B23" s="12" t="s">
        <v>41</v>
      </c>
      <c r="C23" s="9">
        <f t="shared" si="0"/>
        <v>33342.6</v>
      </c>
      <c r="E23" s="5">
        <v>2778.55</v>
      </c>
      <c r="F23" s="5">
        <v>2778.55</v>
      </c>
      <c r="G23" s="5">
        <v>2778.55</v>
      </c>
      <c r="H23" s="5">
        <v>2778.55</v>
      </c>
      <c r="I23" s="5">
        <v>2778.55</v>
      </c>
      <c r="J23" s="5">
        <v>2778.55</v>
      </c>
      <c r="K23" s="5">
        <v>2778.55</v>
      </c>
      <c r="L23" s="5">
        <v>2778.55</v>
      </c>
      <c r="M23" s="5">
        <v>2778.55</v>
      </c>
      <c r="N23" s="5">
        <v>2778.55</v>
      </c>
      <c r="O23" s="5">
        <v>2778.55</v>
      </c>
      <c r="P23" s="5">
        <v>2778.55</v>
      </c>
    </row>
    <row r="24" spans="1:16" ht="12.75">
      <c r="A24" s="21">
        <v>8</v>
      </c>
      <c r="B24" s="16" t="s">
        <v>239</v>
      </c>
      <c r="C24" s="9">
        <f t="shared" si="0"/>
        <v>180142.79999999996</v>
      </c>
      <c r="E24" s="5">
        <v>15011.9</v>
      </c>
      <c r="F24" s="5">
        <v>15011.9</v>
      </c>
      <c r="G24" s="5">
        <v>15011.9</v>
      </c>
      <c r="H24" s="5">
        <v>15011.9</v>
      </c>
      <c r="I24" s="5">
        <v>15011.9</v>
      </c>
      <c r="J24" s="5">
        <v>15011.9</v>
      </c>
      <c r="K24" s="5">
        <v>15011.9</v>
      </c>
      <c r="L24" s="5">
        <v>15011.9</v>
      </c>
      <c r="M24" s="5">
        <v>15011.9</v>
      </c>
      <c r="N24" s="5">
        <v>15011.9</v>
      </c>
      <c r="O24" s="5">
        <v>15011.9</v>
      </c>
      <c r="P24" s="5">
        <v>15011.9</v>
      </c>
    </row>
    <row r="25" spans="1:16" ht="12.75">
      <c r="A25" s="19">
        <v>9</v>
      </c>
      <c r="B25" s="12" t="s">
        <v>212</v>
      </c>
      <c r="C25" s="9">
        <f t="shared" si="0"/>
        <v>6946.44</v>
      </c>
      <c r="E25" s="5">
        <v>578.87</v>
      </c>
      <c r="F25" s="5">
        <v>578.87</v>
      </c>
      <c r="G25" s="5">
        <v>578.87</v>
      </c>
      <c r="H25" s="5">
        <v>578.87</v>
      </c>
      <c r="I25" s="5">
        <v>578.87</v>
      </c>
      <c r="J25" s="5">
        <v>578.87</v>
      </c>
      <c r="K25" s="5">
        <v>578.87</v>
      </c>
      <c r="L25" s="5">
        <v>578.87</v>
      </c>
      <c r="M25" s="5">
        <v>578.87</v>
      </c>
      <c r="N25" s="5">
        <v>578.87</v>
      </c>
      <c r="O25" s="5">
        <v>578.87</v>
      </c>
      <c r="P25" s="5">
        <v>578.87</v>
      </c>
    </row>
    <row r="26" spans="1:16" ht="45">
      <c r="A26" s="20">
        <v>10</v>
      </c>
      <c r="B26" s="12" t="s">
        <v>66</v>
      </c>
      <c r="C26" s="9">
        <f t="shared" si="0"/>
        <v>104658.84000000003</v>
      </c>
      <c r="E26" s="15">
        <v>8721.57</v>
      </c>
      <c r="F26" s="15">
        <v>8721.57</v>
      </c>
      <c r="G26" s="15">
        <v>8721.57</v>
      </c>
      <c r="H26" s="15">
        <v>8721.57</v>
      </c>
      <c r="I26" s="15">
        <v>8721.57</v>
      </c>
      <c r="J26" s="15">
        <v>8721.57</v>
      </c>
      <c r="K26" s="15">
        <v>8721.57</v>
      </c>
      <c r="L26" s="15">
        <v>8721.57</v>
      </c>
      <c r="M26" s="15">
        <v>8721.57</v>
      </c>
      <c r="N26" s="15">
        <v>8721.57</v>
      </c>
      <c r="O26" s="15">
        <v>8721.57</v>
      </c>
      <c r="P26" s="15">
        <v>8721.57</v>
      </c>
    </row>
    <row r="27" spans="1:16" ht="12.75">
      <c r="A27" s="21">
        <v>11</v>
      </c>
      <c r="B27" s="16" t="s">
        <v>45</v>
      </c>
      <c r="C27" s="9">
        <f t="shared" si="0"/>
        <v>55571.039999999986</v>
      </c>
      <c r="E27" s="5">
        <v>4630.92</v>
      </c>
      <c r="F27" s="5">
        <v>4630.92</v>
      </c>
      <c r="G27" s="5">
        <v>4630.92</v>
      </c>
      <c r="H27" s="5">
        <v>4630.92</v>
      </c>
      <c r="I27" s="5">
        <v>4630.92</v>
      </c>
      <c r="J27" s="5">
        <v>4630.92</v>
      </c>
      <c r="K27" s="5">
        <v>4630.92</v>
      </c>
      <c r="L27" s="5">
        <v>4630.92</v>
      </c>
      <c r="M27" s="5">
        <v>4630.92</v>
      </c>
      <c r="N27" s="5">
        <v>4630.92</v>
      </c>
      <c r="O27" s="5">
        <v>4630.92</v>
      </c>
      <c r="P27" s="5">
        <v>4630.92</v>
      </c>
    </row>
    <row r="28" spans="1:16" ht="12.75">
      <c r="A28" s="21">
        <v>12</v>
      </c>
      <c r="B28" s="12" t="s">
        <v>47</v>
      </c>
      <c r="C28" s="9">
        <f t="shared" si="0"/>
        <v>19275.909999999996</v>
      </c>
      <c r="E28" s="5">
        <v>1968.15</v>
      </c>
      <c r="F28" s="5">
        <v>1543.64</v>
      </c>
      <c r="G28" s="5">
        <v>1543.64</v>
      </c>
      <c r="H28" s="5">
        <v>3415</v>
      </c>
      <c r="I28" s="5">
        <v>1543.64</v>
      </c>
      <c r="J28" s="5">
        <v>1543.64</v>
      </c>
      <c r="K28" s="5">
        <v>1543.64</v>
      </c>
      <c r="L28" s="5">
        <v>1543.64</v>
      </c>
      <c r="M28" s="5">
        <v>1543.64</v>
      </c>
      <c r="N28" s="5">
        <v>1543.64</v>
      </c>
      <c r="O28" s="5">
        <v>0</v>
      </c>
      <c r="P28" s="5">
        <v>1543.64</v>
      </c>
    </row>
    <row r="29" spans="1:16" ht="12.75">
      <c r="A29" s="19">
        <v>13</v>
      </c>
      <c r="B29" s="12" t="s">
        <v>599</v>
      </c>
      <c r="C29" s="9">
        <f t="shared" si="0"/>
        <v>1389.24</v>
      </c>
      <c r="E29" s="5">
        <v>115.77</v>
      </c>
      <c r="F29" s="5">
        <v>115.77</v>
      </c>
      <c r="G29" s="5">
        <v>115.77</v>
      </c>
      <c r="H29" s="5">
        <v>115.77</v>
      </c>
      <c r="I29" s="5">
        <v>115.77</v>
      </c>
      <c r="J29" s="5">
        <v>115.77</v>
      </c>
      <c r="K29" s="5">
        <v>115.77</v>
      </c>
      <c r="L29" s="5">
        <v>115.77</v>
      </c>
      <c r="M29" s="5">
        <v>115.77</v>
      </c>
      <c r="N29" s="5">
        <v>115.77</v>
      </c>
      <c r="O29" s="5">
        <v>115.77</v>
      </c>
      <c r="P29" s="5">
        <v>115.77</v>
      </c>
    </row>
    <row r="30" spans="1:16" ht="22.5">
      <c r="A30" s="20">
        <v>14</v>
      </c>
      <c r="B30" s="12" t="s">
        <v>49</v>
      </c>
      <c r="C30" s="9">
        <f t="shared" si="0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33.75">
      <c r="A31" s="21">
        <v>15</v>
      </c>
      <c r="B31" s="6" t="s">
        <v>51</v>
      </c>
      <c r="C31" s="9">
        <f t="shared" si="0"/>
        <v>37047.35999999999</v>
      </c>
      <c r="E31" s="15">
        <v>3087.28</v>
      </c>
      <c r="F31" s="15">
        <v>3087.28</v>
      </c>
      <c r="G31" s="15">
        <v>3087.28</v>
      </c>
      <c r="H31" s="15">
        <v>3087.28</v>
      </c>
      <c r="I31" s="15">
        <v>3087.28</v>
      </c>
      <c r="J31" s="15">
        <v>3087.28</v>
      </c>
      <c r="K31" s="15">
        <v>3087.28</v>
      </c>
      <c r="L31" s="15">
        <v>3087.28</v>
      </c>
      <c r="M31" s="15">
        <v>3087.28</v>
      </c>
      <c r="N31" s="15">
        <v>3087.28</v>
      </c>
      <c r="O31" s="15">
        <v>3087.28</v>
      </c>
      <c r="P31" s="15">
        <v>3087.28</v>
      </c>
    </row>
    <row r="32" spans="1:16" ht="12.75">
      <c r="A32" s="19"/>
      <c r="B32" s="6" t="s">
        <v>52</v>
      </c>
      <c r="C32" s="15">
        <f>SUM(C17:C31)</f>
        <v>769805.3799999999</v>
      </c>
      <c r="E32" s="15">
        <f>SUM(E17:E31)</f>
        <v>64061.06999999999</v>
      </c>
      <c r="F32" s="15">
        <f aca="true" t="shared" si="1" ref="F32:P32">SUM(F17:F31)</f>
        <v>63983.869999999995</v>
      </c>
      <c r="G32" s="15">
        <f t="shared" si="1"/>
        <v>68703.68000000001</v>
      </c>
      <c r="H32" s="15">
        <f t="shared" si="1"/>
        <v>65507.91999999999</v>
      </c>
      <c r="I32" s="15">
        <f t="shared" si="1"/>
        <v>63636.55999999999</v>
      </c>
      <c r="J32" s="15">
        <f t="shared" si="1"/>
        <v>63636.55999999999</v>
      </c>
      <c r="K32" s="15">
        <f t="shared" si="1"/>
        <v>63636.55999999999</v>
      </c>
      <c r="L32" s="15">
        <f t="shared" si="1"/>
        <v>63636.55999999999</v>
      </c>
      <c r="M32" s="15">
        <f t="shared" si="1"/>
        <v>63636.55999999999</v>
      </c>
      <c r="N32" s="15">
        <f t="shared" si="1"/>
        <v>63636.55999999999</v>
      </c>
      <c r="O32" s="15">
        <f t="shared" si="1"/>
        <v>62092.91999999999</v>
      </c>
      <c r="P32" s="15">
        <f t="shared" si="1"/>
        <v>63636.55999999999</v>
      </c>
    </row>
    <row r="33" spans="1:16" ht="12.75">
      <c r="A33" s="19">
        <v>16</v>
      </c>
      <c r="B33" s="5" t="s">
        <v>19</v>
      </c>
      <c r="C33" s="15">
        <f>C34+C35+C36+C37</f>
        <v>195251.66</v>
      </c>
      <c r="E33" s="15">
        <f>E34+E35+E36+E37</f>
        <v>0</v>
      </c>
      <c r="F33" s="15">
        <f aca="true" t="shared" si="2" ref="F33:P33">F34+F35+F36+F37</f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  <c r="J33" s="15">
        <f t="shared" si="2"/>
        <v>376</v>
      </c>
      <c r="K33" s="15">
        <f t="shared" si="2"/>
        <v>194675.66</v>
      </c>
      <c r="L33" s="15">
        <f t="shared" si="2"/>
        <v>0</v>
      </c>
      <c r="M33" s="15">
        <f t="shared" si="2"/>
        <v>200</v>
      </c>
      <c r="N33" s="15">
        <f t="shared" si="2"/>
        <v>0</v>
      </c>
      <c r="O33" s="15">
        <f t="shared" si="2"/>
        <v>0</v>
      </c>
      <c r="P33" s="15">
        <f t="shared" si="2"/>
        <v>0</v>
      </c>
    </row>
    <row r="34" spans="1:16" ht="12.75">
      <c r="A34" s="4"/>
      <c r="B34" s="4" t="s">
        <v>180</v>
      </c>
      <c r="C34" s="9">
        <f>E34+F34+G34+H34+I34+J34+K34+L34+M34+N34+O34+P34</f>
        <v>376</v>
      </c>
      <c r="E34" s="4"/>
      <c r="F34" s="4"/>
      <c r="G34" s="4"/>
      <c r="H34" s="4"/>
      <c r="I34" s="4"/>
      <c r="J34" s="4">
        <v>376</v>
      </c>
      <c r="K34" s="4"/>
      <c r="L34" s="4"/>
      <c r="M34" s="4"/>
      <c r="N34" s="4"/>
      <c r="O34" s="4"/>
      <c r="P34" s="4"/>
    </row>
    <row r="35" spans="1:16" ht="12.75">
      <c r="A35" s="4"/>
      <c r="B35" s="24" t="s">
        <v>600</v>
      </c>
      <c r="C35" s="9">
        <f>E35+F35+G35+H35+I35+J35+K35+L35+M35+N35+O35+P35</f>
        <v>21828.91</v>
      </c>
      <c r="E35" s="4"/>
      <c r="F35" s="4"/>
      <c r="G35" s="4"/>
      <c r="H35" s="4"/>
      <c r="I35" s="4"/>
      <c r="J35" s="4"/>
      <c r="K35" s="4">
        <v>21828.91</v>
      </c>
      <c r="L35" s="4"/>
      <c r="M35" s="4"/>
      <c r="N35" s="4"/>
      <c r="O35" s="4"/>
      <c r="P35" s="4"/>
    </row>
    <row r="36" spans="1:16" ht="12.75">
      <c r="A36" s="4"/>
      <c r="B36" s="4" t="s">
        <v>166</v>
      </c>
      <c r="C36" s="9">
        <f>E36+F36+G36+H36+I36+J36+K36+L36+M36+N36+O36+P36</f>
        <v>172846.75</v>
      </c>
      <c r="E36" s="4"/>
      <c r="F36" s="4"/>
      <c r="G36" s="4"/>
      <c r="H36" s="4"/>
      <c r="I36" s="4"/>
      <c r="J36" s="4"/>
      <c r="K36" s="4">
        <v>172846.75</v>
      </c>
      <c r="L36" s="4"/>
      <c r="M36" s="4"/>
      <c r="N36" s="4"/>
      <c r="O36" s="4"/>
      <c r="P36" s="4"/>
    </row>
    <row r="37" spans="1:16" ht="12.75">
      <c r="A37" s="4"/>
      <c r="B37" s="4" t="s">
        <v>349</v>
      </c>
      <c r="C37" s="9">
        <f>E37+F37+G37+H37+I37+J37+K37+L37+M37+N37+O37+P37</f>
        <v>200</v>
      </c>
      <c r="E37" s="4"/>
      <c r="F37" s="4"/>
      <c r="G37" s="4"/>
      <c r="H37" s="4"/>
      <c r="I37" s="4"/>
      <c r="J37" s="4"/>
      <c r="K37" s="4"/>
      <c r="L37" s="4"/>
      <c r="M37" s="4">
        <v>200</v>
      </c>
      <c r="N37" s="4"/>
      <c r="O37" s="4"/>
      <c r="P37" s="4"/>
    </row>
    <row r="38" spans="1:16" ht="12.75">
      <c r="A38" s="4"/>
      <c r="B38" s="4" t="s">
        <v>56</v>
      </c>
      <c r="C38" s="17">
        <f>C32+C33</f>
        <v>965057.0399999999</v>
      </c>
      <c r="E38" s="17">
        <f>E32+E33</f>
        <v>64061.06999999999</v>
      </c>
      <c r="F38" s="17">
        <f aca="true" t="shared" si="3" ref="F38:P38">F32+F33</f>
        <v>63983.869999999995</v>
      </c>
      <c r="G38" s="17">
        <f t="shared" si="3"/>
        <v>68703.68000000001</v>
      </c>
      <c r="H38" s="17">
        <f t="shared" si="3"/>
        <v>65507.91999999999</v>
      </c>
      <c r="I38" s="17">
        <f t="shared" si="3"/>
        <v>63636.55999999999</v>
      </c>
      <c r="J38" s="17">
        <f t="shared" si="3"/>
        <v>64012.55999999999</v>
      </c>
      <c r="K38" s="17">
        <f t="shared" si="3"/>
        <v>258312.22</v>
      </c>
      <c r="L38" s="17">
        <f t="shared" si="3"/>
        <v>63636.55999999999</v>
      </c>
      <c r="M38" s="17">
        <f t="shared" si="3"/>
        <v>63836.55999999999</v>
      </c>
      <c r="N38" s="17">
        <f t="shared" si="3"/>
        <v>63636.55999999999</v>
      </c>
      <c r="O38" s="17">
        <f t="shared" si="3"/>
        <v>62092.91999999999</v>
      </c>
      <c r="P38" s="17">
        <f t="shared" si="3"/>
        <v>63636.55999999999</v>
      </c>
    </row>
    <row r="40" spans="2:5" ht="12.75">
      <c r="B40" s="18" t="s">
        <v>57</v>
      </c>
      <c r="E40" s="1" t="s">
        <v>601</v>
      </c>
    </row>
    <row r="41" ht="12.75">
      <c r="B41" s="18"/>
    </row>
    <row r="42" ht="12.75">
      <c r="B42" s="18" t="s">
        <v>58</v>
      </c>
    </row>
    <row r="43" ht="12.75">
      <c r="B43" s="18"/>
    </row>
    <row r="44" ht="12.75">
      <c r="B44" s="18" t="s">
        <v>59</v>
      </c>
    </row>
    <row r="45" ht="12.75">
      <c r="B45" s="18"/>
    </row>
    <row r="46" ht="12.75">
      <c r="B46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S25" sqref="S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602</v>
      </c>
      <c r="F1" s="1" t="s">
        <v>2</v>
      </c>
      <c r="G1" s="1" t="s">
        <v>3</v>
      </c>
    </row>
    <row r="2" spans="2:7" ht="12.75">
      <c r="B2" s="2" t="s">
        <v>603</v>
      </c>
      <c r="D2" s="1"/>
      <c r="E2" s="1" t="s">
        <v>5</v>
      </c>
      <c r="F2" s="1">
        <v>37803.6</v>
      </c>
      <c r="G2" s="1">
        <v>26476.72</v>
      </c>
    </row>
    <row r="3" spans="2:8" ht="12.75">
      <c r="B3" s="2" t="s">
        <v>6</v>
      </c>
      <c r="C3" s="1">
        <v>97917.49</v>
      </c>
      <c r="D3" s="1" t="s">
        <v>7</v>
      </c>
      <c r="E3" s="1" t="s">
        <v>8</v>
      </c>
      <c r="F3" s="1">
        <v>37803.6</v>
      </c>
      <c r="G3" s="1">
        <v>42574.86</v>
      </c>
      <c r="H3" s="1">
        <v>333.35</v>
      </c>
    </row>
    <row r="4" spans="2:8" ht="12.75">
      <c r="B4" s="2" t="s">
        <v>9</v>
      </c>
      <c r="C4" s="3">
        <f>F14</f>
        <v>453643.1999999999</v>
      </c>
      <c r="D4" s="1" t="s">
        <v>7</v>
      </c>
      <c r="E4" s="1" t="s">
        <v>10</v>
      </c>
      <c r="F4" s="1">
        <v>37803.6</v>
      </c>
      <c r="G4" s="1">
        <v>39417.06</v>
      </c>
      <c r="H4" s="1">
        <v>333.35</v>
      </c>
    </row>
    <row r="5" spans="2:7" ht="12.75">
      <c r="B5" s="2" t="s">
        <v>11</v>
      </c>
      <c r="C5" s="3">
        <f>G14+H14</f>
        <v>445036.79000000004</v>
      </c>
      <c r="D5" s="1" t="s">
        <v>7</v>
      </c>
      <c r="E5" s="1" t="s">
        <v>12</v>
      </c>
      <c r="F5" s="1">
        <v>37803.6</v>
      </c>
      <c r="G5" s="1">
        <v>38576.62</v>
      </c>
    </row>
    <row r="6" spans="2:7" ht="12.75">
      <c r="B6" s="2" t="s">
        <v>13</v>
      </c>
      <c r="C6" s="1">
        <f>C8+C9</f>
        <v>414294.1500000001</v>
      </c>
      <c r="D6" s="1" t="s">
        <v>7</v>
      </c>
      <c r="E6" s="1" t="s">
        <v>14</v>
      </c>
      <c r="F6" s="1">
        <v>37803.6</v>
      </c>
      <c r="G6" s="1">
        <v>35682.87</v>
      </c>
    </row>
    <row r="7" spans="2:8" ht="12.75">
      <c r="B7" s="2" t="s">
        <v>15</v>
      </c>
      <c r="D7" s="1"/>
      <c r="E7" s="1" t="s">
        <v>16</v>
      </c>
      <c r="F7" s="1">
        <v>37803.6</v>
      </c>
      <c r="G7" s="1">
        <v>35710.91</v>
      </c>
      <c r="H7" s="1">
        <v>3043.43</v>
      </c>
    </row>
    <row r="8" spans="2:16" ht="12.75">
      <c r="B8" s="2" t="s">
        <v>17</v>
      </c>
      <c r="C8" s="3">
        <f>C29</f>
        <v>399252.1500000001</v>
      </c>
      <c r="D8" s="1" t="s">
        <v>7</v>
      </c>
      <c r="E8" s="3" t="s">
        <v>18</v>
      </c>
      <c r="F8" s="3">
        <v>37803.6</v>
      </c>
      <c r="G8" s="3">
        <v>38824.57</v>
      </c>
      <c r="H8" s="3">
        <v>1499.78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15042</v>
      </c>
      <c r="D9" s="1" t="s">
        <v>7</v>
      </c>
      <c r="E9" s="1" t="s">
        <v>20</v>
      </c>
      <c r="F9" s="1">
        <v>37803.6</v>
      </c>
      <c r="G9" s="1">
        <v>35728.12</v>
      </c>
    </row>
    <row r="10" spans="2:8" ht="12.75">
      <c r="B10" s="2"/>
      <c r="D10" s="1"/>
      <c r="E10" s="1" t="s">
        <v>21</v>
      </c>
      <c r="F10" s="1">
        <v>37803.6</v>
      </c>
      <c r="G10" s="1">
        <v>32935.7</v>
      </c>
      <c r="H10" s="1">
        <v>499.77</v>
      </c>
    </row>
    <row r="11" spans="2:8" ht="12.75">
      <c r="B11" s="2"/>
      <c r="D11" s="1"/>
      <c r="E11" s="1" t="s">
        <v>22</v>
      </c>
      <c r="F11" s="1">
        <v>37803.6</v>
      </c>
      <c r="G11" s="1">
        <v>35543.67</v>
      </c>
      <c r="H11" s="1">
        <v>873.67</v>
      </c>
    </row>
    <row r="12" spans="2:7" ht="12.75">
      <c r="B12" s="2" t="s">
        <v>23</v>
      </c>
      <c r="C12" s="1">
        <v>26240.74</v>
      </c>
      <c r="D12" s="1" t="s">
        <v>7</v>
      </c>
      <c r="E12" s="1" t="s">
        <v>24</v>
      </c>
      <c r="F12" s="1">
        <v>37803.6</v>
      </c>
      <c r="G12" s="1">
        <v>33235.82</v>
      </c>
    </row>
    <row r="13" spans="2:8" ht="12.75">
      <c r="B13" s="2" t="s">
        <v>25</v>
      </c>
      <c r="C13" s="3">
        <f>C3+C5-C6</f>
        <v>128660.12999999995</v>
      </c>
      <c r="D13" s="1" t="s">
        <v>7</v>
      </c>
      <c r="E13" s="1" t="s">
        <v>26</v>
      </c>
      <c r="F13" s="1">
        <v>37803.6</v>
      </c>
      <c r="G13" s="1">
        <v>42818.59</v>
      </c>
      <c r="H13" s="1">
        <v>927.93</v>
      </c>
    </row>
    <row r="14" spans="2:8" ht="12.75">
      <c r="B14" s="2"/>
      <c r="D14" s="1"/>
      <c r="F14" s="3">
        <f>F2+F3+F4+F5+F6+F7+F8+F9+F10+F11+F12+F13</f>
        <v>453643.1999999999</v>
      </c>
      <c r="G14" s="3">
        <f>G2+G3+G4+G5+G6+G7+G8+G9+G10+G11+G12+G13</f>
        <v>437525.51</v>
      </c>
      <c r="H14" s="3">
        <f>H2+H3+H4+H5+H6+H7+H8+H9+H10+H11+H12+H13</f>
        <v>7511.280000000001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106977.48000000004</v>
      </c>
      <c r="E17" s="9">
        <v>8914.79</v>
      </c>
      <c r="F17" s="9">
        <v>8914.79</v>
      </c>
      <c r="G17" s="9">
        <v>8914.79</v>
      </c>
      <c r="H17" s="9">
        <v>8914.79</v>
      </c>
      <c r="I17" s="9">
        <v>8914.79</v>
      </c>
      <c r="J17" s="9">
        <v>8914.79</v>
      </c>
      <c r="K17" s="9">
        <v>8914.79</v>
      </c>
      <c r="L17" s="9">
        <v>8914.79</v>
      </c>
      <c r="M17" s="9">
        <v>8914.79</v>
      </c>
      <c r="N17" s="9">
        <v>8914.79</v>
      </c>
      <c r="O17" s="9">
        <v>8914.79</v>
      </c>
      <c r="P17" s="9">
        <v>8914.79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3308.6400000000012</v>
      </c>
      <c r="E18" s="9">
        <v>275.72</v>
      </c>
      <c r="F18" s="9">
        <v>275.72</v>
      </c>
      <c r="G18" s="9">
        <v>275.72</v>
      </c>
      <c r="H18" s="9">
        <v>275.72</v>
      </c>
      <c r="I18" s="9">
        <v>275.72</v>
      </c>
      <c r="J18" s="9">
        <v>275.72</v>
      </c>
      <c r="K18" s="9">
        <v>275.72</v>
      </c>
      <c r="L18" s="9">
        <v>275.72</v>
      </c>
      <c r="M18" s="9">
        <v>275.72</v>
      </c>
      <c r="N18" s="9">
        <v>275.72</v>
      </c>
      <c r="O18" s="9">
        <v>275.72</v>
      </c>
      <c r="P18" s="9">
        <v>275.72</v>
      </c>
    </row>
    <row r="19" spans="1:16" ht="12.75">
      <c r="A19" s="21">
        <v>3</v>
      </c>
      <c r="B19" s="12" t="s">
        <v>37</v>
      </c>
      <c r="C19" s="9">
        <f t="shared" si="0"/>
        <v>857.78</v>
      </c>
      <c r="E19" s="13">
        <v>0</v>
      </c>
      <c r="F19" s="13">
        <v>0</v>
      </c>
      <c r="G19" s="13">
        <v>0</v>
      </c>
      <c r="H19" s="13">
        <v>857.78</v>
      </c>
      <c r="I19" s="13">
        <v>0</v>
      </c>
      <c r="J19" s="13">
        <v>0</v>
      </c>
      <c r="K19" s="13"/>
      <c r="L19" s="13"/>
      <c r="M19" s="13"/>
      <c r="N19" s="13"/>
      <c r="O19" s="13"/>
      <c r="P19" s="13"/>
    </row>
    <row r="20" spans="1:16" ht="12.75">
      <c r="A20" s="19">
        <v>4</v>
      </c>
      <c r="B20" s="22" t="s">
        <v>64</v>
      </c>
      <c r="C20" s="9">
        <f t="shared" si="0"/>
        <v>1470.48</v>
      </c>
      <c r="E20" s="5">
        <v>0</v>
      </c>
      <c r="F20" s="5">
        <v>367.62</v>
      </c>
      <c r="G20" s="5">
        <v>1102.86</v>
      </c>
      <c r="H20" s="5">
        <v>0</v>
      </c>
      <c r="I20" s="5">
        <v>0</v>
      </c>
      <c r="J20" s="5">
        <v>0</v>
      </c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69847.8</v>
      </c>
      <c r="E21" s="5">
        <v>5820.65</v>
      </c>
      <c r="F21" s="5">
        <v>5820.65</v>
      </c>
      <c r="G21" s="5">
        <v>5820.65</v>
      </c>
      <c r="H21" s="5">
        <v>5820.65</v>
      </c>
      <c r="I21" s="5">
        <v>5820.65</v>
      </c>
      <c r="J21" s="5">
        <v>5820.65</v>
      </c>
      <c r="K21" s="5">
        <v>5820.65</v>
      </c>
      <c r="L21" s="5">
        <v>5820.65</v>
      </c>
      <c r="M21" s="5">
        <v>5820.65</v>
      </c>
      <c r="N21" s="5">
        <v>5820.65</v>
      </c>
      <c r="O21" s="5">
        <v>5820.65</v>
      </c>
      <c r="P21" s="5">
        <v>5820.65</v>
      </c>
    </row>
    <row r="22" spans="1:16" ht="22.5">
      <c r="A22" s="21">
        <v>6</v>
      </c>
      <c r="B22" s="12" t="s">
        <v>41</v>
      </c>
      <c r="C22" s="9">
        <f t="shared" si="0"/>
        <v>26468.640000000003</v>
      </c>
      <c r="E22" s="5">
        <v>2205.72</v>
      </c>
      <c r="F22" s="5">
        <v>2205.72</v>
      </c>
      <c r="G22" s="5">
        <v>2205.72</v>
      </c>
      <c r="H22" s="5">
        <v>2205.72</v>
      </c>
      <c r="I22" s="5">
        <v>2205.72</v>
      </c>
      <c r="J22" s="5">
        <v>2205.72</v>
      </c>
      <c r="K22" s="5">
        <v>2205.72</v>
      </c>
      <c r="L22" s="5">
        <v>2205.72</v>
      </c>
      <c r="M22" s="5">
        <v>2205.72</v>
      </c>
      <c r="N22" s="5">
        <v>2205.72</v>
      </c>
      <c r="O22" s="5">
        <v>2205.72</v>
      </c>
      <c r="P22" s="5">
        <v>2205.72</v>
      </c>
    </row>
    <row r="23" spans="1:16" ht="12.75">
      <c r="A23" s="19">
        <v>7</v>
      </c>
      <c r="B23" s="12" t="s">
        <v>162</v>
      </c>
      <c r="C23" s="9">
        <f t="shared" si="0"/>
        <v>7019.199999999999</v>
      </c>
      <c r="E23" s="5">
        <v>877.4</v>
      </c>
      <c r="F23" s="5">
        <v>0</v>
      </c>
      <c r="G23" s="5">
        <v>0</v>
      </c>
      <c r="H23" s="5">
        <v>877.4</v>
      </c>
      <c r="I23" s="5">
        <v>877.4</v>
      </c>
      <c r="J23" s="5"/>
      <c r="K23" s="5">
        <v>877.4</v>
      </c>
      <c r="L23" s="5">
        <v>877.4</v>
      </c>
      <c r="M23" s="5">
        <v>877.4</v>
      </c>
      <c r="N23" s="5">
        <v>877.4</v>
      </c>
      <c r="O23" s="5">
        <v>877.4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85287.84</v>
      </c>
      <c r="E24" s="15">
        <v>7107.32</v>
      </c>
      <c r="F24" s="15">
        <v>7107.32</v>
      </c>
      <c r="G24" s="15">
        <v>7107.32</v>
      </c>
      <c r="H24" s="15">
        <v>7107.32</v>
      </c>
      <c r="I24" s="15">
        <v>7107.32</v>
      </c>
      <c r="J24" s="15">
        <v>7107.32</v>
      </c>
      <c r="K24" s="15">
        <v>7107.32</v>
      </c>
      <c r="L24" s="15">
        <v>7107.32</v>
      </c>
      <c r="M24" s="15">
        <v>7107.32</v>
      </c>
      <c r="N24" s="15">
        <v>7107.32</v>
      </c>
      <c r="O24" s="15">
        <v>7107.32</v>
      </c>
      <c r="P24" s="15">
        <v>7107.32</v>
      </c>
    </row>
    <row r="25" spans="1:16" ht="12.75">
      <c r="A25" s="21">
        <v>9</v>
      </c>
      <c r="B25" s="16" t="s">
        <v>45</v>
      </c>
      <c r="C25" s="9">
        <f t="shared" si="0"/>
        <v>44114.399999999994</v>
      </c>
      <c r="E25" s="5">
        <v>3676.2</v>
      </c>
      <c r="F25" s="5">
        <v>3676.2</v>
      </c>
      <c r="G25" s="5">
        <v>3676.2</v>
      </c>
      <c r="H25" s="5">
        <v>3676.2</v>
      </c>
      <c r="I25" s="5">
        <v>3676.2</v>
      </c>
      <c r="J25" s="5">
        <v>3676.2</v>
      </c>
      <c r="K25" s="5">
        <v>3676.2</v>
      </c>
      <c r="L25" s="5">
        <v>3676.2</v>
      </c>
      <c r="M25" s="5">
        <v>3676.2</v>
      </c>
      <c r="N25" s="5">
        <v>3676.2</v>
      </c>
      <c r="O25" s="5">
        <v>3676.2</v>
      </c>
      <c r="P25" s="5">
        <v>3676.2</v>
      </c>
    </row>
    <row r="26" spans="1:16" ht="12.75">
      <c r="A26" s="19">
        <v>10</v>
      </c>
      <c r="B26" s="12" t="s">
        <v>47</v>
      </c>
      <c r="C26" s="9">
        <f t="shared" si="0"/>
        <v>24490.29</v>
      </c>
      <c r="E26" s="5">
        <v>1715.56</v>
      </c>
      <c r="F26" s="5">
        <v>1715.56</v>
      </c>
      <c r="G26" s="5">
        <v>2276.67</v>
      </c>
      <c r="H26" s="5">
        <v>3415</v>
      </c>
      <c r="I26" s="5">
        <v>3415</v>
      </c>
      <c r="J26" s="5">
        <v>1707.5</v>
      </c>
      <c r="K26" s="5">
        <v>1707.5</v>
      </c>
      <c r="L26" s="5">
        <v>1707.5</v>
      </c>
      <c r="M26" s="5">
        <v>1707.5</v>
      </c>
      <c r="N26" s="5">
        <v>1707.5</v>
      </c>
      <c r="O26" s="5">
        <v>1707.5</v>
      </c>
      <c r="P26" s="5">
        <v>1707.5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29409.599999999995</v>
      </c>
      <c r="E28" s="15">
        <v>2450.8</v>
      </c>
      <c r="F28" s="15">
        <v>2450.8</v>
      </c>
      <c r="G28" s="15">
        <v>2450.8</v>
      </c>
      <c r="H28" s="15">
        <v>2450.8</v>
      </c>
      <c r="I28" s="15">
        <v>2450.8</v>
      </c>
      <c r="J28" s="15">
        <v>2450.8</v>
      </c>
      <c r="K28" s="15">
        <v>2450.8</v>
      </c>
      <c r="L28" s="15">
        <v>2450.8</v>
      </c>
      <c r="M28" s="15">
        <v>2450.8</v>
      </c>
      <c r="N28" s="15">
        <v>2450.8</v>
      </c>
      <c r="O28" s="15">
        <v>2450.8</v>
      </c>
      <c r="P28" s="15">
        <v>2450.8</v>
      </c>
    </row>
    <row r="29" spans="1:16" ht="12.75">
      <c r="A29" s="19"/>
      <c r="B29" s="6" t="s">
        <v>52</v>
      </c>
      <c r="C29" s="15">
        <f>SUM(C17:C28)</f>
        <v>399252.1500000001</v>
      </c>
      <c r="E29" s="15">
        <f>SUM(E17:E28)</f>
        <v>33044.16</v>
      </c>
      <c r="F29" s="15">
        <f aca="true" t="shared" si="1" ref="F29:P29">SUM(F17:F28)</f>
        <v>32534.38</v>
      </c>
      <c r="G29" s="15">
        <f t="shared" si="1"/>
        <v>33830.73</v>
      </c>
      <c r="H29" s="15">
        <f t="shared" si="1"/>
        <v>35601.380000000005</v>
      </c>
      <c r="I29" s="15">
        <f t="shared" si="1"/>
        <v>34743.600000000006</v>
      </c>
      <c r="J29" s="15">
        <f t="shared" si="1"/>
        <v>32158.7</v>
      </c>
      <c r="K29" s="15">
        <f t="shared" si="1"/>
        <v>33036.100000000006</v>
      </c>
      <c r="L29" s="15">
        <f t="shared" si="1"/>
        <v>33036.100000000006</v>
      </c>
      <c r="M29" s="15">
        <f t="shared" si="1"/>
        <v>33036.100000000006</v>
      </c>
      <c r="N29" s="15">
        <f t="shared" si="1"/>
        <v>33036.100000000006</v>
      </c>
      <c r="O29" s="15">
        <f t="shared" si="1"/>
        <v>33036.100000000006</v>
      </c>
      <c r="P29" s="15">
        <f t="shared" si="1"/>
        <v>32158.7</v>
      </c>
    </row>
    <row r="30" spans="1:16" ht="12.75">
      <c r="A30" s="19">
        <v>13</v>
      </c>
      <c r="B30" s="5" t="s">
        <v>19</v>
      </c>
      <c r="C30" s="15">
        <f>C31+C32+C33+C34+C35+C36+C37</f>
        <v>15042</v>
      </c>
      <c r="E30" s="15">
        <f>E31+E32+E33+E35</f>
        <v>0</v>
      </c>
      <c r="F30" s="15">
        <f aca="true" t="shared" si="2" ref="F30:P30">F31+F32+F33+F35</f>
        <v>0</v>
      </c>
      <c r="G30" s="15">
        <f t="shared" si="2"/>
        <v>0</v>
      </c>
      <c r="H30" s="15">
        <f t="shared" si="2"/>
        <v>112</v>
      </c>
      <c r="I30" s="15">
        <f t="shared" si="2"/>
        <v>0</v>
      </c>
      <c r="J30" s="15">
        <f>J31+J32+J33+J34+J35</f>
        <v>5180</v>
      </c>
      <c r="K30" s="15">
        <f>K31+K32+K33+K34+K35+K36+K37</f>
        <v>3250</v>
      </c>
      <c r="L30" s="15">
        <f>L31+L32+L33+L34+L35+L36+L37</f>
        <v>6500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179</v>
      </c>
      <c r="C31" s="9">
        <f aca="true" t="shared" si="3" ref="C31:C37">E31+F31+G31+H31+I31+J31+K31+L31+M31+N31+O31+P31</f>
        <v>112</v>
      </c>
      <c r="E31" s="4"/>
      <c r="F31" s="4"/>
      <c r="G31" s="4"/>
      <c r="H31" s="4">
        <v>112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180</v>
      </c>
      <c r="C32" s="9">
        <f t="shared" si="3"/>
        <v>600</v>
      </c>
      <c r="E32" s="4"/>
      <c r="F32" s="4"/>
      <c r="G32" s="4"/>
      <c r="H32" s="4"/>
      <c r="I32" s="4"/>
      <c r="J32" s="4">
        <v>600</v>
      </c>
      <c r="K32" s="4"/>
      <c r="L32" s="4"/>
      <c r="M32" s="4"/>
      <c r="N32" s="4"/>
      <c r="O32" s="4"/>
      <c r="P32" s="4"/>
    </row>
    <row r="33" spans="1:16" ht="12.75">
      <c r="A33" s="4"/>
      <c r="B33" s="4" t="s">
        <v>120</v>
      </c>
      <c r="C33" s="9">
        <f t="shared" si="3"/>
        <v>580</v>
      </c>
      <c r="E33" s="4"/>
      <c r="F33" s="4"/>
      <c r="G33" s="4"/>
      <c r="H33" s="4"/>
      <c r="I33" s="4"/>
      <c r="J33" s="4">
        <v>580</v>
      </c>
      <c r="K33" s="4"/>
      <c r="L33" s="4"/>
      <c r="M33" s="4"/>
      <c r="N33" s="4"/>
      <c r="O33" s="4"/>
      <c r="P33" s="4"/>
    </row>
    <row r="34" spans="1:16" ht="12.75">
      <c r="A34" s="4"/>
      <c r="B34" s="4" t="s">
        <v>604</v>
      </c>
      <c r="C34" s="9">
        <f t="shared" si="3"/>
        <v>3900</v>
      </c>
      <c r="E34" s="4"/>
      <c r="F34" s="4"/>
      <c r="G34" s="4"/>
      <c r="H34" s="4"/>
      <c r="I34" s="4"/>
      <c r="J34" s="4">
        <v>3900</v>
      </c>
      <c r="K34" s="4"/>
      <c r="L34" s="4"/>
      <c r="M34" s="4"/>
      <c r="N34" s="4"/>
      <c r="O34" s="4"/>
      <c r="P34" s="4"/>
    </row>
    <row r="35" spans="1:16" ht="12.75">
      <c r="A35" s="4"/>
      <c r="B35" s="4" t="s">
        <v>547</v>
      </c>
      <c r="C35" s="9">
        <f t="shared" si="3"/>
        <v>100</v>
      </c>
      <c r="E35" s="4"/>
      <c r="F35" s="4"/>
      <c r="G35" s="4"/>
      <c r="H35" s="4"/>
      <c r="I35" s="4"/>
      <c r="J35" s="4">
        <v>100</v>
      </c>
      <c r="K35" s="4"/>
      <c r="L35" s="4"/>
      <c r="M35" s="4"/>
      <c r="N35" s="4"/>
      <c r="O35" s="4"/>
      <c r="P35" s="4"/>
    </row>
    <row r="36" spans="1:16" ht="12.75">
      <c r="A36" s="4"/>
      <c r="B36" s="4" t="s">
        <v>605</v>
      </c>
      <c r="C36" s="9">
        <f t="shared" si="3"/>
        <v>3250</v>
      </c>
      <c r="E36" s="4"/>
      <c r="F36" s="4"/>
      <c r="G36" s="4"/>
      <c r="H36" s="4"/>
      <c r="I36" s="4"/>
      <c r="J36" s="4"/>
      <c r="K36" s="4">
        <v>3250</v>
      </c>
      <c r="L36" s="4"/>
      <c r="M36" s="4"/>
      <c r="N36" s="4"/>
      <c r="O36" s="4"/>
      <c r="P36" s="4"/>
    </row>
    <row r="37" spans="1:16" ht="12.75">
      <c r="A37" s="4"/>
      <c r="B37" s="4" t="s">
        <v>605</v>
      </c>
      <c r="C37" s="9">
        <f t="shared" si="3"/>
        <v>6500</v>
      </c>
      <c r="E37" s="4"/>
      <c r="F37" s="4"/>
      <c r="G37" s="4"/>
      <c r="H37" s="4"/>
      <c r="I37" s="4"/>
      <c r="J37" s="4"/>
      <c r="K37" s="4"/>
      <c r="L37" s="4">
        <v>6500</v>
      </c>
      <c r="M37" s="4"/>
      <c r="N37" s="4"/>
      <c r="O37" s="4"/>
      <c r="P37" s="4"/>
    </row>
    <row r="38" spans="1:16" ht="12.75">
      <c r="A38" s="4"/>
      <c r="B38" s="4" t="s">
        <v>56</v>
      </c>
      <c r="C38" s="17">
        <f>C29+C30</f>
        <v>414294.1500000001</v>
      </c>
      <c r="E38" s="17">
        <f>E29+E30</f>
        <v>33044.16</v>
      </c>
      <c r="F38" s="17">
        <f aca="true" t="shared" si="4" ref="F38:P38">F29+F30</f>
        <v>32534.38</v>
      </c>
      <c r="G38" s="17">
        <f t="shared" si="4"/>
        <v>33830.73</v>
      </c>
      <c r="H38" s="17">
        <f t="shared" si="4"/>
        <v>35713.380000000005</v>
      </c>
      <c r="I38" s="17">
        <f t="shared" si="4"/>
        <v>34743.600000000006</v>
      </c>
      <c r="J38" s="17">
        <f t="shared" si="4"/>
        <v>37338.7</v>
      </c>
      <c r="K38" s="17">
        <f t="shared" si="4"/>
        <v>36286.100000000006</v>
      </c>
      <c r="L38" s="17">
        <f t="shared" si="4"/>
        <v>39536.100000000006</v>
      </c>
      <c r="M38" s="17">
        <f t="shared" si="4"/>
        <v>33036.100000000006</v>
      </c>
      <c r="N38" s="17">
        <f t="shared" si="4"/>
        <v>33036.100000000006</v>
      </c>
      <c r="O38" s="17">
        <f t="shared" si="4"/>
        <v>33036.100000000006</v>
      </c>
      <c r="P38" s="17">
        <f t="shared" si="4"/>
        <v>32158.7</v>
      </c>
    </row>
    <row r="40" ht="12.75">
      <c r="B40" s="18" t="s">
        <v>57</v>
      </c>
    </row>
    <row r="41" ht="12.75">
      <c r="B41" s="18"/>
    </row>
    <row r="42" ht="12.75">
      <c r="B42" s="18" t="s">
        <v>58</v>
      </c>
    </row>
    <row r="43" ht="12.75">
      <c r="B43" s="18"/>
    </row>
    <row r="44" ht="12.75">
      <c r="B44" s="18" t="s">
        <v>59</v>
      </c>
    </row>
    <row r="45" ht="12.75">
      <c r="B45" s="18"/>
    </row>
    <row r="46" ht="12.75">
      <c r="B46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32" sqref="B32"/>
    </sheetView>
  </sheetViews>
  <sheetFormatPr defaultColWidth="9.140625" defaultRowHeight="12.75"/>
  <cols>
    <col min="1" max="1" width="6.00390625" style="0" customWidth="1"/>
    <col min="2" max="2" width="57.57421875" style="0" customWidth="1"/>
    <col min="3" max="3" width="16.28125" style="0" customWidth="1"/>
    <col min="4" max="4" width="16.57421875" style="0" customWidth="1"/>
    <col min="5" max="5" width="9.57421875" style="0" hidden="1" customWidth="1"/>
    <col min="6" max="16" width="9.140625" style="0" hidden="1" customWidth="1"/>
  </cols>
  <sheetData>
    <row r="1" spans="1:16" ht="12.75">
      <c r="A1" s="1"/>
      <c r="B1" s="2" t="s">
        <v>78</v>
      </c>
      <c r="C1" s="1"/>
      <c r="D1" s="1"/>
      <c r="E1" s="1" t="s">
        <v>79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91</v>
      </c>
      <c r="C2" s="1"/>
      <c r="D2" s="1"/>
      <c r="E2" s="1" t="s">
        <v>5</v>
      </c>
      <c r="F2" s="1">
        <v>941.65</v>
      </c>
      <c r="G2" s="1">
        <v>634.44</v>
      </c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6</v>
      </c>
      <c r="C3" s="1">
        <v>7401.54</v>
      </c>
      <c r="D3" s="1" t="s">
        <v>7</v>
      </c>
      <c r="E3" s="1" t="s">
        <v>8</v>
      </c>
      <c r="F3" s="1">
        <v>941.65</v>
      </c>
      <c r="G3" s="1">
        <v>685.44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90</v>
      </c>
      <c r="C4" s="3">
        <f>F14</f>
        <v>11299.799999999997</v>
      </c>
      <c r="D4" s="1" t="s">
        <v>7</v>
      </c>
      <c r="E4" s="1" t="s">
        <v>10</v>
      </c>
      <c r="F4" s="1">
        <v>941.65</v>
      </c>
      <c r="G4" s="1">
        <v>708.85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11</v>
      </c>
      <c r="C5" s="3">
        <f>G14+H14</f>
        <v>7955.32</v>
      </c>
      <c r="D5" s="1" t="s">
        <v>7</v>
      </c>
      <c r="E5" s="1" t="s">
        <v>12</v>
      </c>
      <c r="F5" s="1">
        <v>941.65</v>
      </c>
      <c r="G5" s="1">
        <v>713.03</v>
      </c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13</v>
      </c>
      <c r="C6" s="1">
        <f>C8+C9</f>
        <v>11299.8</v>
      </c>
      <c r="D6" s="1" t="s">
        <v>7</v>
      </c>
      <c r="E6" s="1" t="s">
        <v>14</v>
      </c>
      <c r="F6" s="1">
        <v>941.65</v>
      </c>
      <c r="G6" s="1">
        <v>239.07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15</v>
      </c>
      <c r="C7" s="1"/>
      <c r="D7" s="1"/>
      <c r="E7" s="1" t="s">
        <v>16</v>
      </c>
      <c r="F7" s="1">
        <v>941.65</v>
      </c>
      <c r="G7" s="1">
        <v>945.83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17</v>
      </c>
      <c r="C8" s="3">
        <f>C21</f>
        <v>11299.8</v>
      </c>
      <c r="D8" s="1" t="s">
        <v>7</v>
      </c>
      <c r="E8" s="3" t="s">
        <v>18</v>
      </c>
      <c r="F8" s="3">
        <v>941.65</v>
      </c>
      <c r="G8" s="3">
        <v>473.96</v>
      </c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2"/>
      <c r="C9" s="1"/>
      <c r="D9" s="1"/>
      <c r="E9" s="1" t="s">
        <v>20</v>
      </c>
      <c r="F9" s="1">
        <v>941.65</v>
      </c>
      <c r="G9" s="1">
        <v>473.96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2"/>
      <c r="C10" s="1"/>
      <c r="D10" s="1"/>
      <c r="E10" s="1" t="s">
        <v>21</v>
      </c>
      <c r="F10" s="1">
        <v>941.65</v>
      </c>
      <c r="G10" s="1">
        <v>239.07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22</v>
      </c>
      <c r="F11" s="1">
        <v>941.65</v>
      </c>
      <c r="G11" s="1">
        <v>473.96</v>
      </c>
      <c r="H11" s="1">
        <v>1184.9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 t="s">
        <v>23</v>
      </c>
      <c r="C12" s="1">
        <v>7414.56</v>
      </c>
      <c r="D12" s="1" t="s">
        <v>7</v>
      </c>
      <c r="E12" s="1" t="s">
        <v>24</v>
      </c>
      <c r="F12" s="1">
        <v>941.65</v>
      </c>
      <c r="G12" s="1">
        <v>473.96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25</v>
      </c>
      <c r="C13" s="1">
        <f>C3+C5-C6</f>
        <v>4057.0600000000013</v>
      </c>
      <c r="D13" s="1" t="s">
        <v>7</v>
      </c>
      <c r="E13" s="1" t="s">
        <v>26</v>
      </c>
      <c r="F13" s="1">
        <v>941.65</v>
      </c>
      <c r="G13" s="1">
        <v>708.85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2"/>
      <c r="C14" s="1"/>
      <c r="D14" s="1"/>
      <c r="E14" s="1"/>
      <c r="F14" s="3">
        <f>F2+F3+F4+F5+F6+F7+F8+F9+F10+F11+F12+F13</f>
        <v>11299.799999999997</v>
      </c>
      <c r="G14" s="3">
        <f>G2+G3+G4+G5+G6+G7+G8+G9+G10+G11+G12+G13</f>
        <v>6770.42</v>
      </c>
      <c r="H14" s="3">
        <f>H2+H3+H4+H5+H6+H7+H8+H9+H10+H11+H12+H13</f>
        <v>1184.9</v>
      </c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2"/>
      <c r="C15" s="1"/>
      <c r="D15" s="1"/>
      <c r="E15" s="1" t="s">
        <v>28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</row>
    <row r="16" spans="1:16" ht="12.75">
      <c r="A16" s="25" t="s">
        <v>29</v>
      </c>
      <c r="B16" s="25" t="s">
        <v>30</v>
      </c>
      <c r="C16" s="25" t="s">
        <v>82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25" t="s">
        <v>32</v>
      </c>
      <c r="B17" s="25" t="s">
        <v>83</v>
      </c>
      <c r="C17" s="25">
        <f>E17+F17+G17+H17+I17+J17+K17+L17+M17+N17+O17+P17</f>
        <v>1945.4399999999996</v>
      </c>
      <c r="E17" s="25">
        <v>162.12</v>
      </c>
      <c r="F17" s="25">
        <v>162.12</v>
      </c>
      <c r="G17" s="25">
        <v>162.12</v>
      </c>
      <c r="H17" s="25">
        <v>162.12</v>
      </c>
      <c r="I17" s="25">
        <v>162.12</v>
      </c>
      <c r="J17" s="25">
        <v>162.12</v>
      </c>
      <c r="K17" s="25">
        <v>162.12</v>
      </c>
      <c r="L17" s="25">
        <v>162.12</v>
      </c>
      <c r="M17" s="25">
        <v>162.12</v>
      </c>
      <c r="N17" s="25">
        <v>162.12</v>
      </c>
      <c r="O17" s="25">
        <v>162.12</v>
      </c>
      <c r="P17" s="25">
        <v>162.12</v>
      </c>
    </row>
    <row r="18" spans="1:16" ht="12.75">
      <c r="A18" s="25" t="s">
        <v>34</v>
      </c>
      <c r="B18" s="25" t="s">
        <v>84</v>
      </c>
      <c r="C18" s="25">
        <f>E18+F18+G18+H18+I18+J18+K18+L18+M18+N18+O18+P18</f>
        <v>713.2800000000002</v>
      </c>
      <c r="E18" s="25">
        <v>59.44</v>
      </c>
      <c r="F18" s="25">
        <v>59.44</v>
      </c>
      <c r="G18" s="25">
        <v>59.44</v>
      </c>
      <c r="H18" s="25">
        <v>59.44</v>
      </c>
      <c r="I18" s="25">
        <v>59.44</v>
      </c>
      <c r="J18" s="25">
        <v>59.44</v>
      </c>
      <c r="K18" s="25">
        <v>59.44</v>
      </c>
      <c r="L18" s="25">
        <v>59.44</v>
      </c>
      <c r="M18" s="25">
        <v>59.44</v>
      </c>
      <c r="N18" s="25">
        <v>59.44</v>
      </c>
      <c r="O18" s="25">
        <v>59.44</v>
      </c>
      <c r="P18" s="25">
        <v>59.44</v>
      </c>
    </row>
    <row r="19" spans="1:16" ht="12.75">
      <c r="A19" s="25" t="s">
        <v>36</v>
      </c>
      <c r="B19" s="25" t="s">
        <v>85</v>
      </c>
      <c r="C19" s="25">
        <f>E19+F19+G19+H19+I19+J19+K19+L19+M19+N19+O19+P19</f>
        <v>4166.5199999999995</v>
      </c>
      <c r="E19" s="25">
        <v>347.21</v>
      </c>
      <c r="F19" s="25">
        <v>347.21</v>
      </c>
      <c r="G19" s="25">
        <v>347.21</v>
      </c>
      <c r="H19" s="25">
        <v>347.21</v>
      </c>
      <c r="I19" s="25">
        <v>347.21</v>
      </c>
      <c r="J19" s="25">
        <v>347.21</v>
      </c>
      <c r="K19" s="25">
        <v>347.21</v>
      </c>
      <c r="L19" s="25">
        <v>347.21</v>
      </c>
      <c r="M19" s="25">
        <v>347.21</v>
      </c>
      <c r="N19" s="25">
        <v>347.21</v>
      </c>
      <c r="O19" s="25">
        <v>347.21</v>
      </c>
      <c r="P19" s="25">
        <v>347.21</v>
      </c>
    </row>
    <row r="20" spans="1:16" ht="12.75">
      <c r="A20" s="25" t="s">
        <v>38</v>
      </c>
      <c r="B20" s="26" t="s">
        <v>86</v>
      </c>
      <c r="C20" s="25">
        <f>E20+F20+G20+H20+I20+J20+K20+L20+M20+N20+O20+P20</f>
        <v>4474.56</v>
      </c>
      <c r="E20" s="25">
        <v>372.88</v>
      </c>
      <c r="F20" s="25">
        <v>372.88</v>
      </c>
      <c r="G20" s="25">
        <v>372.88</v>
      </c>
      <c r="H20" s="25">
        <v>372.88</v>
      </c>
      <c r="I20" s="25">
        <v>372.88</v>
      </c>
      <c r="J20" s="25">
        <v>372.88</v>
      </c>
      <c r="K20" s="25">
        <v>372.88</v>
      </c>
      <c r="L20" s="25">
        <v>372.88</v>
      </c>
      <c r="M20" s="25">
        <v>372.88</v>
      </c>
      <c r="N20" s="25">
        <v>372.88</v>
      </c>
      <c r="O20" s="25">
        <v>372.88</v>
      </c>
      <c r="P20" s="25">
        <v>372.88</v>
      </c>
    </row>
    <row r="21" spans="1:16" ht="12.75">
      <c r="A21" s="25"/>
      <c r="B21" s="25" t="s">
        <v>87</v>
      </c>
      <c r="C21" s="25">
        <f>SUM(C17:C20)</f>
        <v>11299.8</v>
      </c>
      <c r="E21" s="25">
        <f aca="true" t="shared" si="0" ref="E21:P21">SUM(E17:E20)</f>
        <v>941.65</v>
      </c>
      <c r="F21" s="25">
        <f t="shared" si="0"/>
        <v>941.65</v>
      </c>
      <c r="G21" s="25">
        <f t="shared" si="0"/>
        <v>941.65</v>
      </c>
      <c r="H21" s="25">
        <f t="shared" si="0"/>
        <v>941.65</v>
      </c>
      <c r="I21" s="25">
        <f t="shared" si="0"/>
        <v>941.65</v>
      </c>
      <c r="J21" s="25">
        <f t="shared" si="0"/>
        <v>941.65</v>
      </c>
      <c r="K21" s="25">
        <f t="shared" si="0"/>
        <v>941.65</v>
      </c>
      <c r="L21" s="25">
        <f t="shared" si="0"/>
        <v>941.65</v>
      </c>
      <c r="M21" s="25">
        <f t="shared" si="0"/>
        <v>941.65</v>
      </c>
      <c r="N21" s="25">
        <f t="shared" si="0"/>
        <v>941.65</v>
      </c>
      <c r="O21" s="25">
        <f t="shared" si="0"/>
        <v>941.65</v>
      </c>
      <c r="P21" s="25">
        <f t="shared" si="0"/>
        <v>941.65</v>
      </c>
    </row>
    <row r="23" spans="2:3" ht="12.75">
      <c r="B23" s="18" t="s">
        <v>57</v>
      </c>
      <c r="C23" s="1"/>
    </row>
    <row r="24" spans="2:3" ht="12.75">
      <c r="B24" s="18"/>
      <c r="C24" s="1"/>
    </row>
    <row r="25" spans="2:3" ht="12.75">
      <c r="B25" s="18" t="s">
        <v>58</v>
      </c>
      <c r="C25" s="1"/>
    </row>
    <row r="26" spans="2:3" ht="12.75">
      <c r="B26" s="18"/>
      <c r="C26" s="1"/>
    </row>
    <row r="27" spans="2:3" ht="12.75">
      <c r="B27" s="18" t="s">
        <v>59</v>
      </c>
      <c r="C27" s="1"/>
    </row>
    <row r="28" spans="2:3" ht="12.75">
      <c r="B28" s="18"/>
      <c r="C28" s="1"/>
    </row>
    <row r="29" spans="2:3" ht="12.75">
      <c r="B29" s="18" t="s">
        <v>60</v>
      </c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B21" sqref="B2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606</v>
      </c>
      <c r="F1" s="1" t="s">
        <v>2</v>
      </c>
      <c r="G1" s="1" t="s">
        <v>3</v>
      </c>
    </row>
    <row r="2" spans="2:8" ht="12.75">
      <c r="B2" s="2" t="s">
        <v>607</v>
      </c>
      <c r="D2" s="1"/>
      <c r="E2" s="1" t="s">
        <v>5</v>
      </c>
      <c r="F2" s="1">
        <v>143065.57</v>
      </c>
      <c r="G2" s="1">
        <v>100290.02</v>
      </c>
      <c r="H2" s="1">
        <v>5514.11</v>
      </c>
    </row>
    <row r="3" spans="2:8" ht="12.75">
      <c r="B3" s="2" t="s">
        <v>6</v>
      </c>
      <c r="C3" s="1">
        <v>44028.29</v>
      </c>
      <c r="D3" s="1" t="s">
        <v>7</v>
      </c>
      <c r="E3" s="1" t="s">
        <v>8</v>
      </c>
      <c r="F3" s="1">
        <v>143065.57</v>
      </c>
      <c r="G3" s="1">
        <v>124459.27</v>
      </c>
      <c r="H3" s="1">
        <v>17412.98</v>
      </c>
    </row>
    <row r="4" spans="2:8" ht="12.75">
      <c r="B4" s="2" t="s">
        <v>9</v>
      </c>
      <c r="C4" s="3">
        <f>F14</f>
        <v>1716325.5500000003</v>
      </c>
      <c r="D4" s="1" t="s">
        <v>7</v>
      </c>
      <c r="E4" s="1" t="s">
        <v>10</v>
      </c>
      <c r="F4" s="1">
        <v>143065.57</v>
      </c>
      <c r="G4" s="1">
        <v>140867.25</v>
      </c>
      <c r="H4" s="1">
        <v>1990.42</v>
      </c>
    </row>
    <row r="5" spans="2:7" ht="12.75">
      <c r="B5" s="2" t="s">
        <v>11</v>
      </c>
      <c r="C5" s="3">
        <f>G14+H14</f>
        <v>1651276.1199999999</v>
      </c>
      <c r="D5" s="1" t="s">
        <v>7</v>
      </c>
      <c r="E5" s="1" t="s">
        <v>12</v>
      </c>
      <c r="F5" s="1">
        <v>143065.57</v>
      </c>
      <c r="G5" s="1">
        <v>124279.27</v>
      </c>
    </row>
    <row r="6" spans="2:8" ht="12.75">
      <c r="B6" s="2" t="s">
        <v>63</v>
      </c>
      <c r="C6" s="1">
        <f>C8+C9</f>
        <v>1909696.4</v>
      </c>
      <c r="D6" s="1" t="s">
        <v>7</v>
      </c>
      <c r="E6" s="1" t="s">
        <v>14</v>
      </c>
      <c r="F6" s="1">
        <v>142995.55</v>
      </c>
      <c r="G6" s="1">
        <v>124889.59</v>
      </c>
      <c r="H6" s="1">
        <v>4655.79</v>
      </c>
    </row>
    <row r="7" spans="2:8" ht="12.75">
      <c r="B7" s="2" t="s">
        <v>15</v>
      </c>
      <c r="D7" s="1"/>
      <c r="E7" s="1" t="s">
        <v>16</v>
      </c>
      <c r="F7" s="1">
        <v>142995.56</v>
      </c>
      <c r="G7" s="1">
        <v>157487.33</v>
      </c>
      <c r="H7" s="1">
        <v>7963.05</v>
      </c>
    </row>
    <row r="8" spans="2:16" ht="12.75">
      <c r="B8" s="2" t="s">
        <v>17</v>
      </c>
      <c r="C8" s="3">
        <f>C31</f>
        <v>1643784.28</v>
      </c>
      <c r="D8" s="1" t="s">
        <v>7</v>
      </c>
      <c r="E8" s="3" t="s">
        <v>18</v>
      </c>
      <c r="F8" s="3">
        <v>143012.03</v>
      </c>
      <c r="G8" s="3">
        <v>135973.29</v>
      </c>
      <c r="H8" s="3">
        <v>8501.66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C32</f>
        <v>265912.12</v>
      </c>
      <c r="D9" s="1" t="s">
        <v>7</v>
      </c>
      <c r="E9" s="1" t="s">
        <v>20</v>
      </c>
      <c r="F9" s="1">
        <v>143012.03</v>
      </c>
      <c r="G9" s="1">
        <v>120279.22</v>
      </c>
      <c r="H9" s="1">
        <v>9199</v>
      </c>
    </row>
    <row r="10" spans="2:8" ht="12.75">
      <c r="B10" s="2"/>
      <c r="D10" s="1"/>
      <c r="E10" s="1" t="s">
        <v>21</v>
      </c>
      <c r="F10" s="1">
        <v>143012.02</v>
      </c>
      <c r="G10" s="1">
        <v>123079.33</v>
      </c>
      <c r="H10" s="1">
        <v>4478.91</v>
      </c>
    </row>
    <row r="11" spans="2:8" ht="12.75">
      <c r="B11" s="2"/>
      <c r="D11" s="1"/>
      <c r="E11" s="1" t="s">
        <v>22</v>
      </c>
      <c r="F11" s="1">
        <v>143012.03</v>
      </c>
      <c r="G11" s="1">
        <v>144277.14</v>
      </c>
      <c r="H11" s="1">
        <v>6225.29</v>
      </c>
    </row>
    <row r="12" spans="2:8" ht="12.75">
      <c r="B12" s="2" t="s">
        <v>23</v>
      </c>
      <c r="C12" s="1">
        <v>519014.41</v>
      </c>
      <c r="D12" s="1" t="s">
        <v>7</v>
      </c>
      <c r="E12" s="1" t="s">
        <v>24</v>
      </c>
      <c r="F12" s="1">
        <v>143012.02</v>
      </c>
      <c r="G12" s="1">
        <v>119831.89</v>
      </c>
      <c r="H12" s="1">
        <v>5092.69</v>
      </c>
    </row>
    <row r="13" spans="2:8" ht="12.75">
      <c r="B13" s="2" t="s">
        <v>25</v>
      </c>
      <c r="C13" s="1">
        <f>C3+C5-C6</f>
        <v>-214391.99</v>
      </c>
      <c r="D13" s="1" t="s">
        <v>7</v>
      </c>
      <c r="E13" s="1" t="s">
        <v>26</v>
      </c>
      <c r="F13" s="1">
        <v>143012.03</v>
      </c>
      <c r="G13" s="1">
        <v>151946.6</v>
      </c>
      <c r="H13" s="1">
        <v>12582.02</v>
      </c>
    </row>
    <row r="14" spans="2:8" ht="12.75">
      <c r="B14" s="2"/>
      <c r="D14" s="1"/>
      <c r="F14" s="3">
        <f>F2+F3+F4+F5+F6+F7+F8+F9+F10+F11+F12+F13</f>
        <v>1716325.5500000003</v>
      </c>
      <c r="G14" s="3">
        <f>G2+G3+G4+G5+G6+G7+G8+G9+G10+G11+G12+G13</f>
        <v>1567660.2</v>
      </c>
      <c r="H14" s="3">
        <f>H2+H3+H4+H5+H6+H7+H8+H9+H10+H11+H12+H13</f>
        <v>83615.92000000001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371197.0800000001</v>
      </c>
      <c r="E17" s="9">
        <v>30933.09</v>
      </c>
      <c r="F17" s="9">
        <v>30933.09</v>
      </c>
      <c r="G17" s="9">
        <v>30933.09</v>
      </c>
      <c r="H17" s="9">
        <v>30933.09</v>
      </c>
      <c r="I17" s="9">
        <v>30933.09</v>
      </c>
      <c r="J17" s="9">
        <v>30933.09</v>
      </c>
      <c r="K17" s="9">
        <v>30933.09</v>
      </c>
      <c r="L17" s="9">
        <v>30933.09</v>
      </c>
      <c r="M17" s="9">
        <v>30933.09</v>
      </c>
      <c r="N17" s="9">
        <v>30933.09</v>
      </c>
      <c r="O17" s="9">
        <v>30933.09</v>
      </c>
      <c r="P17" s="9">
        <v>30933.09</v>
      </c>
    </row>
    <row r="18" spans="1:16" ht="12.75">
      <c r="A18" s="20">
        <v>2</v>
      </c>
      <c r="B18" s="8" t="s">
        <v>35</v>
      </c>
      <c r="C18" s="9">
        <f aca="true" t="shared" si="0" ref="C18:C30">E18+F18+G18+H18+I18+J18+K18+L18+M18+N18+O18+P18</f>
        <v>7879.200000000002</v>
      </c>
      <c r="E18" s="9">
        <v>656.6</v>
      </c>
      <c r="F18" s="9">
        <v>656.6</v>
      </c>
      <c r="G18" s="9">
        <v>656.6</v>
      </c>
      <c r="H18" s="9">
        <v>656.6</v>
      </c>
      <c r="I18" s="9">
        <v>656.6</v>
      </c>
      <c r="J18" s="9">
        <v>656.6</v>
      </c>
      <c r="K18" s="9">
        <v>656.6</v>
      </c>
      <c r="L18" s="9">
        <v>656.6</v>
      </c>
      <c r="M18" s="9">
        <v>656.6</v>
      </c>
      <c r="N18" s="9">
        <v>656.6</v>
      </c>
      <c r="O18" s="9">
        <v>656.6</v>
      </c>
      <c r="P18" s="9">
        <v>656.6</v>
      </c>
    </row>
    <row r="19" spans="1:16" ht="12.75">
      <c r="A19" s="21">
        <v>3</v>
      </c>
      <c r="B19" s="12" t="s">
        <v>37</v>
      </c>
      <c r="C19" s="9">
        <f t="shared" si="0"/>
        <v>23637.599999999995</v>
      </c>
      <c r="E19" s="13">
        <v>1969.8</v>
      </c>
      <c r="F19" s="13">
        <v>1969.8</v>
      </c>
      <c r="G19" s="13">
        <v>1969.8</v>
      </c>
      <c r="H19" s="13">
        <v>1969.8</v>
      </c>
      <c r="I19" s="13">
        <v>1969.8</v>
      </c>
      <c r="J19" s="13">
        <v>1969.8</v>
      </c>
      <c r="K19" s="13">
        <v>1969.8</v>
      </c>
      <c r="L19" s="13">
        <v>1969.8</v>
      </c>
      <c r="M19" s="13">
        <v>1969.8</v>
      </c>
      <c r="N19" s="13">
        <v>1969.8</v>
      </c>
      <c r="O19" s="13">
        <v>1969.8</v>
      </c>
      <c r="P19" s="13">
        <v>1969.8</v>
      </c>
    </row>
    <row r="20" spans="1:16" ht="12.75">
      <c r="A20" s="19">
        <v>4</v>
      </c>
      <c r="B20" s="12" t="s">
        <v>161</v>
      </c>
      <c r="C20" s="9">
        <f t="shared" si="0"/>
        <v>69000</v>
      </c>
      <c r="E20" s="5"/>
      <c r="F20" s="5">
        <v>69000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2.75">
      <c r="A21" s="20">
        <v>5</v>
      </c>
      <c r="B21" s="12" t="s">
        <v>238</v>
      </c>
      <c r="C21" s="9">
        <f t="shared" si="0"/>
        <v>106806.71999999999</v>
      </c>
      <c r="E21" s="5">
        <v>8900.56</v>
      </c>
      <c r="F21" s="5">
        <v>8900.56</v>
      </c>
      <c r="G21" s="5">
        <v>8900.56</v>
      </c>
      <c r="H21" s="5">
        <v>8900.56</v>
      </c>
      <c r="I21" s="5">
        <v>8900.56</v>
      </c>
      <c r="J21" s="5">
        <v>8900.56</v>
      </c>
      <c r="K21" s="5">
        <v>8900.56</v>
      </c>
      <c r="L21" s="5">
        <v>8900.56</v>
      </c>
      <c r="M21" s="5">
        <v>8900.56</v>
      </c>
      <c r="N21" s="5">
        <v>8900.56</v>
      </c>
      <c r="O21" s="5">
        <v>8900.56</v>
      </c>
      <c r="P21" s="5">
        <v>8900.56</v>
      </c>
    </row>
    <row r="22" spans="1:16" ht="22.5">
      <c r="A22" s="21">
        <v>6</v>
      </c>
      <c r="B22" s="12" t="s">
        <v>39</v>
      </c>
      <c r="C22" s="9">
        <f t="shared" si="0"/>
        <v>132195.24000000002</v>
      </c>
      <c r="E22" s="5">
        <v>11016.27</v>
      </c>
      <c r="F22" s="5">
        <v>11016.27</v>
      </c>
      <c r="G22" s="5">
        <v>11016.27</v>
      </c>
      <c r="H22" s="5">
        <v>11016.27</v>
      </c>
      <c r="I22" s="5">
        <v>11016.27</v>
      </c>
      <c r="J22" s="5">
        <v>11016.27</v>
      </c>
      <c r="K22" s="5">
        <v>11016.27</v>
      </c>
      <c r="L22" s="5">
        <v>11016.27</v>
      </c>
      <c r="M22" s="5">
        <v>11016.27</v>
      </c>
      <c r="N22" s="5">
        <v>11016.27</v>
      </c>
      <c r="O22" s="5">
        <v>11016.27</v>
      </c>
      <c r="P22" s="5">
        <v>11016.27</v>
      </c>
    </row>
    <row r="23" spans="1:16" ht="12.75">
      <c r="A23" s="19">
        <v>7</v>
      </c>
      <c r="B23" s="16" t="s">
        <v>239</v>
      </c>
      <c r="C23" s="9">
        <f t="shared" si="0"/>
        <v>340555.80000000005</v>
      </c>
      <c r="E23" s="5">
        <v>28379.65</v>
      </c>
      <c r="F23" s="5">
        <v>28379.65</v>
      </c>
      <c r="G23" s="5">
        <v>28379.65</v>
      </c>
      <c r="H23" s="5">
        <v>28379.65</v>
      </c>
      <c r="I23" s="5">
        <v>28379.65</v>
      </c>
      <c r="J23" s="5">
        <v>28379.65</v>
      </c>
      <c r="K23" s="5">
        <v>28379.65</v>
      </c>
      <c r="L23" s="5">
        <v>28379.65</v>
      </c>
      <c r="M23" s="5">
        <v>28379.65</v>
      </c>
      <c r="N23" s="5">
        <v>28379.65</v>
      </c>
      <c r="O23" s="5">
        <v>28379.65</v>
      </c>
      <c r="P23" s="5">
        <v>28379.65</v>
      </c>
    </row>
    <row r="24" spans="1:16" ht="12.75">
      <c r="A24" s="20">
        <v>8</v>
      </c>
      <c r="B24" s="16" t="s">
        <v>126</v>
      </c>
      <c r="C24" s="9">
        <f t="shared" si="0"/>
        <v>152330.88</v>
      </c>
      <c r="E24" s="5">
        <v>12694.24</v>
      </c>
      <c r="F24" s="5">
        <v>12694.24</v>
      </c>
      <c r="G24" s="5">
        <v>12694.24</v>
      </c>
      <c r="H24" s="5">
        <v>12694.24</v>
      </c>
      <c r="I24" s="5">
        <v>12694.24</v>
      </c>
      <c r="J24" s="5">
        <v>12694.24</v>
      </c>
      <c r="K24" s="5">
        <v>12694.24</v>
      </c>
      <c r="L24" s="5">
        <v>12694.24</v>
      </c>
      <c r="M24" s="5">
        <v>12694.24</v>
      </c>
      <c r="N24" s="5">
        <v>12694.24</v>
      </c>
      <c r="O24" s="5">
        <v>12694.24</v>
      </c>
      <c r="P24" s="5">
        <v>12694.24</v>
      </c>
    </row>
    <row r="25" spans="1:16" ht="12.75">
      <c r="A25" s="21">
        <v>9</v>
      </c>
      <c r="B25" s="12" t="s">
        <v>212</v>
      </c>
      <c r="C25" s="9">
        <f t="shared" si="0"/>
        <v>13131.96</v>
      </c>
      <c r="E25" s="5">
        <v>1094.33</v>
      </c>
      <c r="F25" s="5">
        <v>1094.33</v>
      </c>
      <c r="G25" s="5">
        <v>1094.33</v>
      </c>
      <c r="H25" s="5">
        <v>1094.33</v>
      </c>
      <c r="I25" s="5">
        <v>1094.33</v>
      </c>
      <c r="J25" s="5">
        <v>1094.33</v>
      </c>
      <c r="K25" s="5">
        <v>1094.33</v>
      </c>
      <c r="L25" s="5">
        <v>1094.33</v>
      </c>
      <c r="M25" s="5">
        <v>1094.33</v>
      </c>
      <c r="N25" s="5">
        <v>1094.33</v>
      </c>
      <c r="O25" s="5">
        <v>1094.33</v>
      </c>
      <c r="P25" s="5">
        <v>1094.33</v>
      </c>
    </row>
    <row r="26" spans="1:16" ht="45">
      <c r="A26" s="19">
        <v>10</v>
      </c>
      <c r="B26" s="12" t="s">
        <v>66</v>
      </c>
      <c r="C26" s="9">
        <f t="shared" si="0"/>
        <v>203107.79999999996</v>
      </c>
      <c r="E26" s="15">
        <v>16925.65</v>
      </c>
      <c r="F26" s="15">
        <v>16925.65</v>
      </c>
      <c r="G26" s="15">
        <v>16925.65</v>
      </c>
      <c r="H26" s="15">
        <v>16925.65</v>
      </c>
      <c r="I26" s="15">
        <v>16925.65</v>
      </c>
      <c r="J26" s="15">
        <v>16925.65</v>
      </c>
      <c r="K26" s="15">
        <v>16925.65</v>
      </c>
      <c r="L26" s="15">
        <v>16925.65</v>
      </c>
      <c r="M26" s="15">
        <v>16925.65</v>
      </c>
      <c r="N26" s="15">
        <v>16925.65</v>
      </c>
      <c r="O26" s="15">
        <v>16925.65</v>
      </c>
      <c r="P26" s="15">
        <v>16925.65</v>
      </c>
    </row>
    <row r="27" spans="1:16" ht="12.75">
      <c r="A27" s="20">
        <v>11</v>
      </c>
      <c r="B27" s="16" t="s">
        <v>45</v>
      </c>
      <c r="C27" s="9">
        <f t="shared" si="0"/>
        <v>105055.79999999997</v>
      </c>
      <c r="E27" s="5">
        <v>8754.65</v>
      </c>
      <c r="F27" s="5">
        <v>8754.65</v>
      </c>
      <c r="G27" s="5">
        <v>8754.65</v>
      </c>
      <c r="H27" s="5">
        <v>8754.65</v>
      </c>
      <c r="I27" s="5">
        <v>8754.65</v>
      </c>
      <c r="J27" s="5">
        <v>8754.65</v>
      </c>
      <c r="K27" s="5">
        <v>8754.65</v>
      </c>
      <c r="L27" s="5">
        <v>8754.65</v>
      </c>
      <c r="M27" s="5">
        <v>8754.65</v>
      </c>
      <c r="N27" s="5">
        <v>8754.65</v>
      </c>
      <c r="O27" s="5">
        <v>8754.65</v>
      </c>
      <c r="P27" s="5">
        <v>8754.65</v>
      </c>
    </row>
    <row r="28" spans="1:16" ht="12.75">
      <c r="A28" s="21">
        <v>12</v>
      </c>
      <c r="B28" s="12" t="s">
        <v>47</v>
      </c>
      <c r="C28" s="9">
        <f t="shared" si="0"/>
        <v>47603.04</v>
      </c>
      <c r="E28" s="5">
        <v>7223.3</v>
      </c>
      <c r="F28" s="5">
        <v>2918.22</v>
      </c>
      <c r="G28" s="5">
        <v>2918.22</v>
      </c>
      <c r="H28" s="5">
        <v>7223.3</v>
      </c>
      <c r="I28" s="5">
        <v>3415</v>
      </c>
      <c r="J28" s="5">
        <v>3415</v>
      </c>
      <c r="K28" s="5">
        <v>3415</v>
      </c>
      <c r="L28" s="5">
        <v>3415</v>
      </c>
      <c r="M28" s="5">
        <v>3415</v>
      </c>
      <c r="N28" s="5">
        <v>3415</v>
      </c>
      <c r="O28" s="5">
        <v>3415</v>
      </c>
      <c r="P28" s="5">
        <v>3415</v>
      </c>
    </row>
    <row r="29" spans="1:16" ht="22.5">
      <c r="A29" s="19">
        <v>13</v>
      </c>
      <c r="B29" s="12" t="s">
        <v>49</v>
      </c>
      <c r="C29" s="9">
        <f t="shared" si="0"/>
        <v>1246</v>
      </c>
      <c r="E29" s="5">
        <v>178</v>
      </c>
      <c r="F29" s="5">
        <v>178</v>
      </c>
      <c r="G29" s="5">
        <v>0</v>
      </c>
      <c r="H29" s="5">
        <v>178</v>
      </c>
      <c r="I29" s="5">
        <v>89</v>
      </c>
      <c r="J29" s="5">
        <v>89</v>
      </c>
      <c r="K29" s="5">
        <v>89</v>
      </c>
      <c r="L29" s="5">
        <v>89</v>
      </c>
      <c r="M29" s="5">
        <v>89</v>
      </c>
      <c r="N29" s="5">
        <v>89</v>
      </c>
      <c r="O29" s="5">
        <v>89</v>
      </c>
      <c r="P29" s="5">
        <v>89</v>
      </c>
    </row>
    <row r="30" spans="1:16" ht="33.75">
      <c r="A30" s="20">
        <v>14</v>
      </c>
      <c r="B30" s="6" t="s">
        <v>51</v>
      </c>
      <c r="C30" s="9">
        <f t="shared" si="0"/>
        <v>70037.16</v>
      </c>
      <c r="E30" s="15">
        <v>5836.43</v>
      </c>
      <c r="F30" s="15">
        <v>5836.43</v>
      </c>
      <c r="G30" s="15">
        <v>5836.43</v>
      </c>
      <c r="H30" s="15">
        <v>5836.43</v>
      </c>
      <c r="I30" s="15">
        <v>5836.43</v>
      </c>
      <c r="J30" s="15">
        <v>5836.43</v>
      </c>
      <c r="K30" s="15">
        <v>5836.43</v>
      </c>
      <c r="L30" s="15">
        <v>5836.43</v>
      </c>
      <c r="M30" s="15">
        <v>5836.43</v>
      </c>
      <c r="N30" s="15">
        <v>5836.43</v>
      </c>
      <c r="O30" s="15">
        <v>5836.43</v>
      </c>
      <c r="P30" s="15">
        <v>5836.43</v>
      </c>
    </row>
    <row r="31" spans="1:16" ht="12.75">
      <c r="A31" s="19"/>
      <c r="B31" s="6" t="s">
        <v>52</v>
      </c>
      <c r="C31" s="15">
        <f>SUM(C17:C30)</f>
        <v>1643784.28</v>
      </c>
      <c r="E31" s="15">
        <f>SUM(E17:E30)</f>
        <v>134562.57</v>
      </c>
      <c r="F31" s="15">
        <f aca="true" t="shared" si="1" ref="F31:P31">SUM(F17:F30)</f>
        <v>199257.48999999996</v>
      </c>
      <c r="G31" s="15">
        <f t="shared" si="1"/>
        <v>130079.48999999999</v>
      </c>
      <c r="H31" s="15">
        <f t="shared" si="1"/>
        <v>134562.57</v>
      </c>
      <c r="I31" s="15">
        <f t="shared" si="1"/>
        <v>130665.26999999999</v>
      </c>
      <c r="J31" s="15">
        <f t="shared" si="1"/>
        <v>130665.26999999999</v>
      </c>
      <c r="K31" s="15">
        <f t="shared" si="1"/>
        <v>130665.26999999999</v>
      </c>
      <c r="L31" s="15">
        <f t="shared" si="1"/>
        <v>130665.26999999999</v>
      </c>
      <c r="M31" s="15">
        <f t="shared" si="1"/>
        <v>130665.26999999999</v>
      </c>
      <c r="N31" s="15">
        <f t="shared" si="1"/>
        <v>130665.26999999999</v>
      </c>
      <c r="O31" s="15">
        <f t="shared" si="1"/>
        <v>130665.26999999999</v>
      </c>
      <c r="P31" s="15">
        <f t="shared" si="1"/>
        <v>130665.26999999999</v>
      </c>
    </row>
    <row r="32" spans="1:16" ht="12.75">
      <c r="A32" s="19">
        <v>15</v>
      </c>
      <c r="B32" s="5" t="s">
        <v>19</v>
      </c>
      <c r="C32" s="15">
        <f>C33+C34+C35+C36+C37+C38+C39+C40+C41+C42</f>
        <v>265912.12</v>
      </c>
      <c r="E32" s="15">
        <f>E33+E34+E35+E36</f>
        <v>0</v>
      </c>
      <c r="F32" s="15">
        <f aca="true" t="shared" si="2" ref="F32:O32">F33+F34+F35+F36</f>
        <v>3500</v>
      </c>
      <c r="G32" s="15">
        <f t="shared" si="2"/>
        <v>0</v>
      </c>
      <c r="H32" s="15">
        <f t="shared" si="2"/>
        <v>112</v>
      </c>
      <c r="I32" s="15">
        <f t="shared" si="2"/>
        <v>0</v>
      </c>
      <c r="J32" s="15">
        <f t="shared" si="2"/>
        <v>3190</v>
      </c>
      <c r="K32" s="15">
        <f>K37+K38</f>
        <v>35600</v>
      </c>
      <c r="L32" s="15">
        <f t="shared" si="2"/>
        <v>0</v>
      </c>
      <c r="M32" s="15">
        <f t="shared" si="2"/>
        <v>0</v>
      </c>
      <c r="N32" s="15">
        <f>N33+N34+N35+N36+N37+N38+N39+N40+N41</f>
        <v>212</v>
      </c>
      <c r="O32" s="15">
        <f t="shared" si="2"/>
        <v>0</v>
      </c>
      <c r="P32" s="15">
        <f>P33+P34+P35+P36+P37+P38+P39+P40+P41+P42</f>
        <v>106</v>
      </c>
    </row>
    <row r="33" spans="1:16" ht="12.75">
      <c r="A33" s="19"/>
      <c r="B33" s="4" t="s">
        <v>608</v>
      </c>
      <c r="C33" s="9">
        <f aca="true" t="shared" si="3" ref="C33:C42">E33+F33+G33+H33+I33+J33+K33+L33+M33+N33+O33+P33</f>
        <v>3500</v>
      </c>
      <c r="E33" s="4"/>
      <c r="F33" s="4">
        <v>3500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24" t="s">
        <v>179</v>
      </c>
      <c r="C34" s="9">
        <f t="shared" si="3"/>
        <v>112</v>
      </c>
      <c r="E34" s="4"/>
      <c r="F34" s="4"/>
      <c r="G34" s="4"/>
      <c r="H34" s="4">
        <v>112</v>
      </c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609</v>
      </c>
      <c r="C35" s="9">
        <f t="shared" si="3"/>
        <v>600</v>
      </c>
      <c r="E35" s="4"/>
      <c r="F35" s="4"/>
      <c r="G35" s="4"/>
      <c r="H35" s="4"/>
      <c r="I35" s="4"/>
      <c r="J35" s="4">
        <v>600</v>
      </c>
      <c r="K35" s="4"/>
      <c r="L35" s="4"/>
      <c r="M35" s="4"/>
      <c r="N35" s="4"/>
      <c r="O35" s="4"/>
      <c r="P35" s="4"/>
    </row>
    <row r="36" spans="1:16" ht="12.75">
      <c r="A36" s="4"/>
      <c r="B36" s="4" t="s">
        <v>610</v>
      </c>
      <c r="C36" s="9">
        <f t="shared" si="3"/>
        <v>2590</v>
      </c>
      <c r="E36" s="4"/>
      <c r="F36" s="4"/>
      <c r="G36" s="4"/>
      <c r="H36" s="4"/>
      <c r="I36" s="4"/>
      <c r="J36" s="4">
        <v>2590</v>
      </c>
      <c r="K36" s="4"/>
      <c r="L36" s="4"/>
      <c r="M36" s="4"/>
      <c r="N36" s="4"/>
      <c r="O36" s="4"/>
      <c r="P36" s="4"/>
    </row>
    <row r="37" spans="1:16" ht="12.75">
      <c r="A37" s="4"/>
      <c r="B37" s="4" t="s">
        <v>611</v>
      </c>
      <c r="C37" s="9">
        <f t="shared" si="3"/>
        <v>35100</v>
      </c>
      <c r="E37" s="4"/>
      <c r="F37" s="4"/>
      <c r="G37" s="4"/>
      <c r="H37" s="4"/>
      <c r="I37" s="4"/>
      <c r="J37" s="4"/>
      <c r="K37" s="4">
        <v>35100</v>
      </c>
      <c r="L37" s="4"/>
      <c r="M37" s="4"/>
      <c r="N37" s="4"/>
      <c r="O37" s="4"/>
      <c r="P37" s="4"/>
    </row>
    <row r="38" spans="1:16" ht="12.75">
      <c r="A38" s="4"/>
      <c r="B38" s="4" t="s">
        <v>612</v>
      </c>
      <c r="C38" s="9">
        <f t="shared" si="3"/>
        <v>500</v>
      </c>
      <c r="E38" s="4"/>
      <c r="F38" s="4"/>
      <c r="G38" s="4"/>
      <c r="H38" s="4"/>
      <c r="I38" s="4"/>
      <c r="J38" s="4"/>
      <c r="K38" s="4">
        <v>500</v>
      </c>
      <c r="L38" s="4"/>
      <c r="M38" s="4"/>
      <c r="N38" s="4"/>
      <c r="O38" s="4"/>
      <c r="P38" s="4"/>
    </row>
    <row r="39" spans="1:16" ht="12.75">
      <c r="A39" s="4"/>
      <c r="B39" s="4" t="s">
        <v>443</v>
      </c>
      <c r="C39" s="9">
        <f t="shared" si="3"/>
        <v>200</v>
      </c>
      <c r="E39" s="4"/>
      <c r="F39" s="4"/>
      <c r="G39" s="4"/>
      <c r="H39" s="4"/>
      <c r="I39" s="4"/>
      <c r="J39" s="4"/>
      <c r="K39" s="4"/>
      <c r="L39" s="4"/>
      <c r="M39" s="4">
        <v>200</v>
      </c>
      <c r="N39" s="4"/>
      <c r="O39" s="4"/>
      <c r="P39" s="4"/>
    </row>
    <row r="40" spans="1:16" ht="12.75">
      <c r="A40" s="4"/>
      <c r="B40" s="4" t="s">
        <v>166</v>
      </c>
      <c r="C40" s="9">
        <f t="shared" si="3"/>
        <v>222992.12</v>
      </c>
      <c r="E40" s="4"/>
      <c r="F40" s="4"/>
      <c r="G40" s="4"/>
      <c r="H40" s="4"/>
      <c r="I40" s="4"/>
      <c r="J40" s="4"/>
      <c r="K40" s="4"/>
      <c r="L40" s="4"/>
      <c r="M40" s="4">
        <v>222992.12</v>
      </c>
      <c r="N40" s="4"/>
      <c r="O40" s="4"/>
      <c r="P40" s="4"/>
    </row>
    <row r="41" spans="1:16" ht="12.75">
      <c r="A41" s="4"/>
      <c r="B41" s="4" t="s">
        <v>613</v>
      </c>
      <c r="C41" s="9">
        <f t="shared" si="3"/>
        <v>212</v>
      </c>
      <c r="E41" s="4"/>
      <c r="F41" s="4"/>
      <c r="G41" s="4"/>
      <c r="H41" s="4"/>
      <c r="I41" s="4"/>
      <c r="J41" s="4"/>
      <c r="K41" s="4"/>
      <c r="L41" s="4"/>
      <c r="M41" s="4"/>
      <c r="N41" s="4">
        <v>212</v>
      </c>
      <c r="O41" s="4"/>
      <c r="P41" s="4"/>
    </row>
    <row r="42" spans="1:16" ht="12.75">
      <c r="A42" s="4"/>
      <c r="B42" s="4" t="s">
        <v>613</v>
      </c>
      <c r="C42" s="9">
        <f t="shared" si="3"/>
        <v>106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106</v>
      </c>
    </row>
    <row r="43" spans="1:16" ht="12.75">
      <c r="A43" s="4"/>
      <c r="B43" s="4" t="s">
        <v>56</v>
      </c>
      <c r="C43" s="17">
        <f>C31+C32</f>
        <v>1909696.4</v>
      </c>
      <c r="E43" s="17">
        <f>E31+E32</f>
        <v>134562.57</v>
      </c>
      <c r="F43" s="17">
        <f aca="true" t="shared" si="4" ref="F43:P43">F31+F32</f>
        <v>202757.48999999996</v>
      </c>
      <c r="G43" s="17">
        <f t="shared" si="4"/>
        <v>130079.48999999999</v>
      </c>
      <c r="H43" s="17">
        <f t="shared" si="4"/>
        <v>134674.57</v>
      </c>
      <c r="I43" s="17">
        <f t="shared" si="4"/>
        <v>130665.26999999999</v>
      </c>
      <c r="J43" s="17">
        <f t="shared" si="4"/>
        <v>133855.27</v>
      </c>
      <c r="K43" s="17">
        <f t="shared" si="4"/>
        <v>166265.27</v>
      </c>
      <c r="L43" s="17">
        <f t="shared" si="4"/>
        <v>130665.26999999999</v>
      </c>
      <c r="M43" s="17">
        <f t="shared" si="4"/>
        <v>130665.26999999999</v>
      </c>
      <c r="N43" s="17">
        <f t="shared" si="4"/>
        <v>130877.26999999999</v>
      </c>
      <c r="O43" s="17">
        <f t="shared" si="4"/>
        <v>130665.26999999999</v>
      </c>
      <c r="P43" s="17">
        <f t="shared" si="4"/>
        <v>130771.26999999999</v>
      </c>
    </row>
    <row r="45" ht="12.75">
      <c r="B45" s="18" t="s">
        <v>57</v>
      </c>
    </row>
    <row r="46" ht="12.75">
      <c r="B46" s="18"/>
    </row>
    <row r="47" ht="12.75">
      <c r="B47" s="18" t="s">
        <v>58</v>
      </c>
    </row>
    <row r="48" ht="12.75">
      <c r="B48" s="18"/>
    </row>
    <row r="49" ht="12.75">
      <c r="B49" s="18" t="s">
        <v>59</v>
      </c>
    </row>
    <row r="50" ht="12.75">
      <c r="B50" s="18"/>
    </row>
    <row r="51" ht="12.75">
      <c r="B5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R28" sqref="R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614</v>
      </c>
      <c r="F1" s="1" t="s">
        <v>2</v>
      </c>
      <c r="G1" s="1" t="s">
        <v>3</v>
      </c>
    </row>
    <row r="2" spans="2:8" ht="12.75">
      <c r="B2" s="2" t="s">
        <v>615</v>
      </c>
      <c r="D2" s="1"/>
      <c r="E2" s="1" t="s">
        <v>5</v>
      </c>
      <c r="F2" s="1">
        <v>57953.49</v>
      </c>
      <c r="G2" s="1">
        <v>57616.21</v>
      </c>
      <c r="H2" s="1">
        <v>413.55</v>
      </c>
    </row>
    <row r="3" spans="2:8" ht="12.75">
      <c r="B3" s="2" t="s">
        <v>6</v>
      </c>
      <c r="C3" s="1">
        <v>158817.31</v>
      </c>
      <c r="D3" s="1" t="s">
        <v>7</v>
      </c>
      <c r="E3" s="1" t="s">
        <v>8</v>
      </c>
      <c r="F3" s="1">
        <v>57953.49</v>
      </c>
      <c r="G3" s="1">
        <v>59598.42</v>
      </c>
      <c r="H3" s="1">
        <v>0.15</v>
      </c>
    </row>
    <row r="4" spans="2:8" ht="12.75">
      <c r="B4" s="2" t="s">
        <v>9</v>
      </c>
      <c r="C4" s="3">
        <f>F14</f>
        <v>695561.7799999999</v>
      </c>
      <c r="D4" s="1" t="s">
        <v>7</v>
      </c>
      <c r="E4" s="1" t="s">
        <v>10</v>
      </c>
      <c r="F4" s="1">
        <v>57965.48</v>
      </c>
      <c r="G4" s="1">
        <v>57108.22</v>
      </c>
      <c r="H4" s="1">
        <v>0.21</v>
      </c>
    </row>
    <row r="5" spans="2:8" ht="12.75">
      <c r="B5" s="2" t="s">
        <v>11</v>
      </c>
      <c r="C5" s="3">
        <f>G14+H14</f>
        <v>680929.18</v>
      </c>
      <c r="D5" s="1" t="s">
        <v>7</v>
      </c>
      <c r="E5" s="1" t="s">
        <v>12</v>
      </c>
      <c r="F5" s="1">
        <v>57965.48</v>
      </c>
      <c r="G5" s="1">
        <v>54342.67</v>
      </c>
      <c r="H5" s="1">
        <v>3.21</v>
      </c>
    </row>
    <row r="6" spans="2:8" ht="12.75">
      <c r="B6" s="2" t="s">
        <v>13</v>
      </c>
      <c r="C6" s="1">
        <f>C8+C9</f>
        <v>780271.39</v>
      </c>
      <c r="D6" s="1" t="s">
        <v>7</v>
      </c>
      <c r="E6" s="1" t="s">
        <v>14</v>
      </c>
      <c r="F6" s="1">
        <v>57965.48</v>
      </c>
      <c r="G6" s="1">
        <v>56377.91</v>
      </c>
      <c r="H6" s="1">
        <v>150.08</v>
      </c>
    </row>
    <row r="7" spans="2:8" ht="12.75">
      <c r="B7" s="2" t="s">
        <v>15</v>
      </c>
      <c r="D7" s="1"/>
      <c r="E7" s="1" t="s">
        <v>16</v>
      </c>
      <c r="F7" s="1">
        <v>57965.48</v>
      </c>
      <c r="G7" s="1">
        <v>54069.71</v>
      </c>
      <c r="H7" s="1">
        <v>1150.99</v>
      </c>
    </row>
    <row r="8" spans="2:16" ht="12.75">
      <c r="B8" s="2" t="s">
        <v>17</v>
      </c>
      <c r="C8" s="3">
        <f>C31</f>
        <v>577667.65</v>
      </c>
      <c r="D8" s="1" t="s">
        <v>7</v>
      </c>
      <c r="E8" s="3" t="s">
        <v>18</v>
      </c>
      <c r="F8" s="3">
        <v>57965.48</v>
      </c>
      <c r="G8" s="3">
        <v>56773.59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C32</f>
        <v>202603.74</v>
      </c>
      <c r="D9" s="1" t="s">
        <v>7</v>
      </c>
      <c r="E9" s="1" t="s">
        <v>20</v>
      </c>
      <c r="F9" s="1">
        <v>57965.48</v>
      </c>
      <c r="G9" s="1">
        <v>50317.43</v>
      </c>
    </row>
    <row r="10" spans="2:7" ht="12.75">
      <c r="B10" s="2" t="s">
        <v>616</v>
      </c>
      <c r="C10" s="1">
        <v>11520</v>
      </c>
      <c r="D10" s="1" t="s">
        <v>7</v>
      </c>
      <c r="E10" s="1" t="s">
        <v>21</v>
      </c>
      <c r="F10" s="1">
        <v>57965.48</v>
      </c>
      <c r="G10" s="1">
        <v>59006.31</v>
      </c>
    </row>
    <row r="11" spans="2:8" ht="12.75">
      <c r="B11" s="44" t="s">
        <v>617</v>
      </c>
      <c r="C11" s="1">
        <v>3016.8</v>
      </c>
      <c r="D11" s="1" t="s">
        <v>7</v>
      </c>
      <c r="E11" s="1" t="s">
        <v>22</v>
      </c>
      <c r="F11" s="1">
        <v>57965.48</v>
      </c>
      <c r="G11" s="1">
        <v>59499.15</v>
      </c>
      <c r="H11" s="1">
        <v>697.45</v>
      </c>
    </row>
    <row r="12" spans="2:8" ht="12.75">
      <c r="B12" s="2" t="s">
        <v>23</v>
      </c>
      <c r="C12" s="1">
        <v>21152.89</v>
      </c>
      <c r="D12" s="1" t="s">
        <v>7</v>
      </c>
      <c r="E12" s="1" t="s">
        <v>24</v>
      </c>
      <c r="F12" s="1">
        <v>57965.48</v>
      </c>
      <c r="G12" s="1">
        <v>57983.74</v>
      </c>
      <c r="H12" s="1">
        <v>789.34</v>
      </c>
    </row>
    <row r="13" spans="2:7" ht="12.75">
      <c r="B13" s="2" t="s">
        <v>25</v>
      </c>
      <c r="C13" s="3">
        <f>C3+C5+C10+C11-C6</f>
        <v>74011.90000000002</v>
      </c>
      <c r="D13" s="1" t="s">
        <v>7</v>
      </c>
      <c r="E13" s="1" t="s">
        <v>26</v>
      </c>
      <c r="F13" s="1">
        <v>57965.48</v>
      </c>
      <c r="G13" s="1">
        <v>55030.84</v>
      </c>
    </row>
    <row r="14" spans="2:8" ht="12.75">
      <c r="B14" s="2"/>
      <c r="D14" s="1"/>
      <c r="F14" s="3">
        <f>F2+F3+F4+F5+F6+F7+F8+F9+F10+F11+F12+F13</f>
        <v>695561.7799999999</v>
      </c>
      <c r="G14" s="3">
        <f>G2+G3+G4+G5+G6+G7+G8+G9+G10+G11+G12+G13</f>
        <v>677724.2000000001</v>
      </c>
      <c r="H14" s="3">
        <f>H2+H3+H4+H5+H6+H7+H8+H9+H10+H11+H12+H13</f>
        <v>3204.9800000000005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150240.12</v>
      </c>
      <c r="E17" s="9">
        <v>12520.01</v>
      </c>
      <c r="F17" s="9">
        <v>12520.01</v>
      </c>
      <c r="G17" s="9">
        <v>12520.01</v>
      </c>
      <c r="H17" s="9">
        <v>12520.01</v>
      </c>
      <c r="I17" s="9">
        <v>12520.01</v>
      </c>
      <c r="J17" s="9">
        <v>12520.01</v>
      </c>
      <c r="K17" s="9">
        <v>12520.01</v>
      </c>
      <c r="L17" s="9">
        <v>12520.01</v>
      </c>
      <c r="M17" s="9">
        <v>12520.01</v>
      </c>
      <c r="N17" s="9">
        <v>12520.01</v>
      </c>
      <c r="O17" s="9">
        <v>12520.01</v>
      </c>
      <c r="P17" s="9">
        <v>12520.01</v>
      </c>
    </row>
    <row r="18" spans="1:16" ht="12.75">
      <c r="A18" s="20">
        <v>2</v>
      </c>
      <c r="B18" s="8" t="s">
        <v>35</v>
      </c>
      <c r="C18" s="9">
        <f aca="true" t="shared" si="0" ref="C18:C30">E18+F18+G18+H18+I18+J18+K18+L18+M18+N18+O18+P18</f>
        <v>4646.640000000001</v>
      </c>
      <c r="E18" s="9">
        <v>387.22</v>
      </c>
      <c r="F18" s="9">
        <v>387.22</v>
      </c>
      <c r="G18" s="9">
        <v>387.22</v>
      </c>
      <c r="H18" s="9">
        <v>387.22</v>
      </c>
      <c r="I18" s="9">
        <v>387.22</v>
      </c>
      <c r="J18" s="9">
        <v>387.22</v>
      </c>
      <c r="K18" s="9">
        <v>387.22</v>
      </c>
      <c r="L18" s="9">
        <v>387.22</v>
      </c>
      <c r="M18" s="9">
        <v>387.22</v>
      </c>
      <c r="N18" s="9">
        <v>387.22</v>
      </c>
      <c r="O18" s="9">
        <v>387.22</v>
      </c>
      <c r="P18" s="9">
        <v>387.22</v>
      </c>
    </row>
    <row r="19" spans="1:16" ht="12.75">
      <c r="A19" s="21">
        <v>3</v>
      </c>
      <c r="B19" s="12" t="s">
        <v>37</v>
      </c>
      <c r="C19" s="9">
        <f t="shared" si="0"/>
        <v>14456.04</v>
      </c>
      <c r="E19" s="13">
        <v>1204.67</v>
      </c>
      <c r="F19" s="13">
        <v>1204.67</v>
      </c>
      <c r="G19" s="13">
        <v>1204.67</v>
      </c>
      <c r="H19" s="13">
        <v>1204.67</v>
      </c>
      <c r="I19" s="13">
        <v>1204.67</v>
      </c>
      <c r="J19" s="13">
        <v>1204.67</v>
      </c>
      <c r="K19" s="13">
        <v>1204.67</v>
      </c>
      <c r="L19" s="13">
        <v>1204.67</v>
      </c>
      <c r="M19" s="13">
        <v>1204.67</v>
      </c>
      <c r="N19" s="13">
        <v>1204.67</v>
      </c>
      <c r="O19" s="13">
        <v>1204.67</v>
      </c>
      <c r="P19" s="13">
        <v>1204.67</v>
      </c>
    </row>
    <row r="20" spans="1:16" ht="12.75">
      <c r="A20" s="21">
        <v>4</v>
      </c>
      <c r="B20" s="22" t="s">
        <v>618</v>
      </c>
      <c r="C20" s="9">
        <f t="shared" si="0"/>
        <v>2065.08</v>
      </c>
      <c r="E20" s="5">
        <v>0</v>
      </c>
      <c r="F20" s="5">
        <v>0</v>
      </c>
      <c r="G20" s="5">
        <v>2065.08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19">
        <v>5</v>
      </c>
      <c r="B21" s="12" t="s">
        <v>39</v>
      </c>
      <c r="C21" s="9">
        <f t="shared" si="0"/>
        <v>98094.96</v>
      </c>
      <c r="E21" s="5">
        <v>8174.58</v>
      </c>
      <c r="F21" s="5">
        <v>8174.58</v>
      </c>
      <c r="G21" s="5">
        <v>8174.58</v>
      </c>
      <c r="H21" s="5">
        <v>8174.58</v>
      </c>
      <c r="I21" s="5">
        <v>8174.58</v>
      </c>
      <c r="J21" s="5">
        <v>8174.58</v>
      </c>
      <c r="K21" s="5">
        <v>8174.58</v>
      </c>
      <c r="L21" s="5">
        <v>8174.58</v>
      </c>
      <c r="M21" s="5">
        <v>8174.58</v>
      </c>
      <c r="N21" s="5">
        <v>8174.58</v>
      </c>
      <c r="O21" s="5">
        <v>8174.58</v>
      </c>
      <c r="P21" s="5">
        <v>8174.58</v>
      </c>
    </row>
    <row r="22" spans="1:16" ht="12.75">
      <c r="A22" s="20">
        <v>6</v>
      </c>
      <c r="B22" s="16" t="s">
        <v>190</v>
      </c>
      <c r="C22" s="9">
        <f t="shared" si="0"/>
        <v>32009.87999999999</v>
      </c>
      <c r="E22" s="5">
        <v>2667.49</v>
      </c>
      <c r="F22" s="5">
        <v>2667.49</v>
      </c>
      <c r="G22" s="5">
        <v>2667.49</v>
      </c>
      <c r="H22" s="5">
        <v>2667.49</v>
      </c>
      <c r="I22" s="5">
        <v>2667.49</v>
      </c>
      <c r="J22" s="5">
        <v>2667.49</v>
      </c>
      <c r="K22" s="5">
        <v>2667.49</v>
      </c>
      <c r="L22" s="5">
        <v>2667.49</v>
      </c>
      <c r="M22" s="5">
        <v>2667.49</v>
      </c>
      <c r="N22" s="5">
        <v>2667.49</v>
      </c>
      <c r="O22" s="5">
        <v>2667.49</v>
      </c>
      <c r="P22" s="5">
        <v>2667.49</v>
      </c>
    </row>
    <row r="23" spans="1:16" ht="22.5">
      <c r="A23" s="21">
        <v>7</v>
      </c>
      <c r="B23" s="12" t="s">
        <v>41</v>
      </c>
      <c r="C23" s="9">
        <f t="shared" si="0"/>
        <v>37172.87999999999</v>
      </c>
      <c r="E23" s="5">
        <v>3097.74</v>
      </c>
      <c r="F23" s="5">
        <v>3097.74</v>
      </c>
      <c r="G23" s="5">
        <v>3097.74</v>
      </c>
      <c r="H23" s="5">
        <v>3097.74</v>
      </c>
      <c r="I23" s="5">
        <v>3097.74</v>
      </c>
      <c r="J23" s="5">
        <v>3097.74</v>
      </c>
      <c r="K23" s="5">
        <v>3097.74</v>
      </c>
      <c r="L23" s="5">
        <v>3097.74</v>
      </c>
      <c r="M23" s="5">
        <v>3097.74</v>
      </c>
      <c r="N23" s="5">
        <v>3097.74</v>
      </c>
      <c r="O23" s="5">
        <v>3097.74</v>
      </c>
      <c r="P23" s="5">
        <v>3097.74</v>
      </c>
    </row>
    <row r="24" spans="1:16" ht="12.75">
      <c r="A24" s="21">
        <v>8</v>
      </c>
      <c r="B24" s="12" t="s">
        <v>212</v>
      </c>
      <c r="C24" s="9">
        <f t="shared" si="0"/>
        <v>2581.439999999999</v>
      </c>
      <c r="E24" s="5">
        <v>215.12</v>
      </c>
      <c r="F24" s="5">
        <v>215.12</v>
      </c>
      <c r="G24" s="5">
        <v>215.12</v>
      </c>
      <c r="H24" s="5">
        <v>215.12</v>
      </c>
      <c r="I24" s="5">
        <v>215.12</v>
      </c>
      <c r="J24" s="5">
        <v>215.12</v>
      </c>
      <c r="K24" s="5">
        <v>215.12</v>
      </c>
      <c r="L24" s="5">
        <v>215.12</v>
      </c>
      <c r="M24" s="5">
        <v>215.12</v>
      </c>
      <c r="N24" s="5">
        <v>215.12</v>
      </c>
      <c r="O24" s="5">
        <v>215.12</v>
      </c>
      <c r="P24" s="5">
        <v>215.12</v>
      </c>
    </row>
    <row r="25" spans="1:16" ht="45">
      <c r="A25" s="19">
        <v>9</v>
      </c>
      <c r="B25" s="12" t="s">
        <v>66</v>
      </c>
      <c r="C25" s="9">
        <f t="shared" si="0"/>
        <v>109797.48999999998</v>
      </c>
      <c r="E25" s="15">
        <v>9981.59</v>
      </c>
      <c r="F25" s="15">
        <v>9981.59</v>
      </c>
      <c r="G25" s="15">
        <v>9981.59</v>
      </c>
      <c r="H25" s="15">
        <v>9981.59</v>
      </c>
      <c r="I25" s="15">
        <v>9981.59</v>
      </c>
      <c r="J25" s="15">
        <v>9981.59</v>
      </c>
      <c r="K25" s="15">
        <v>9981.59</v>
      </c>
      <c r="L25" s="15">
        <v>9981.59</v>
      </c>
      <c r="M25" s="15">
        <v>9981.59</v>
      </c>
      <c r="N25" s="15">
        <v>9981.59</v>
      </c>
      <c r="O25" s="15">
        <v>9981.59</v>
      </c>
      <c r="P25" s="15">
        <v>0</v>
      </c>
    </row>
    <row r="26" spans="1:16" ht="12.75">
      <c r="A26" s="20">
        <v>10</v>
      </c>
      <c r="B26" s="16" t="s">
        <v>45</v>
      </c>
      <c r="C26" s="9">
        <f t="shared" si="0"/>
        <v>61954.68</v>
      </c>
      <c r="E26" s="5">
        <v>5162.89</v>
      </c>
      <c r="F26" s="5">
        <v>5162.89</v>
      </c>
      <c r="G26" s="5">
        <v>5162.89</v>
      </c>
      <c r="H26" s="5">
        <v>5162.89</v>
      </c>
      <c r="I26" s="5">
        <v>5162.89</v>
      </c>
      <c r="J26" s="5">
        <v>5162.89</v>
      </c>
      <c r="K26" s="5">
        <v>5162.89</v>
      </c>
      <c r="L26" s="5">
        <v>5162.89</v>
      </c>
      <c r="M26" s="5">
        <v>5162.89</v>
      </c>
      <c r="N26" s="5">
        <v>5162.89</v>
      </c>
      <c r="O26" s="5">
        <v>5162.89</v>
      </c>
      <c r="P26" s="5">
        <v>5162.89</v>
      </c>
    </row>
    <row r="27" spans="1:16" ht="12.75">
      <c r="A27" s="21">
        <v>11</v>
      </c>
      <c r="B27" s="12" t="s">
        <v>47</v>
      </c>
      <c r="C27" s="9">
        <f t="shared" si="0"/>
        <v>22312.679999999997</v>
      </c>
      <c r="E27" s="5">
        <v>1720.96</v>
      </c>
      <c r="F27" s="5">
        <v>1720.96</v>
      </c>
      <c r="G27" s="5">
        <v>1720.96</v>
      </c>
      <c r="H27" s="5">
        <v>3415</v>
      </c>
      <c r="I27" s="5">
        <v>1720.96</v>
      </c>
      <c r="J27" s="5">
        <v>1720.96</v>
      </c>
      <c r="K27" s="5">
        <v>1720.96</v>
      </c>
      <c r="L27" s="5">
        <v>1720.96</v>
      </c>
      <c r="M27" s="5">
        <v>1720.96</v>
      </c>
      <c r="N27" s="5">
        <v>3415</v>
      </c>
      <c r="O27" s="5">
        <v>1715</v>
      </c>
      <c r="P27" s="5">
        <v>0</v>
      </c>
    </row>
    <row r="28" spans="1:16" ht="22.5">
      <c r="A28" s="21">
        <v>12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2.75">
      <c r="A29" s="19">
        <v>13</v>
      </c>
      <c r="B29" s="45" t="s">
        <v>619</v>
      </c>
      <c r="C29" s="9">
        <f t="shared" si="0"/>
        <v>1032.5999999999997</v>
      </c>
      <c r="E29" s="5">
        <v>86.05</v>
      </c>
      <c r="F29" s="5">
        <v>86.05</v>
      </c>
      <c r="G29" s="5">
        <v>86.05</v>
      </c>
      <c r="H29" s="5">
        <v>86.05</v>
      </c>
      <c r="I29" s="5">
        <v>86.05</v>
      </c>
      <c r="J29" s="5">
        <v>86.05</v>
      </c>
      <c r="K29" s="5">
        <v>86.05</v>
      </c>
      <c r="L29" s="5">
        <v>86.05</v>
      </c>
      <c r="M29" s="5">
        <v>86.05</v>
      </c>
      <c r="N29" s="5">
        <v>86.05</v>
      </c>
      <c r="O29" s="5">
        <v>86.05</v>
      </c>
      <c r="P29" s="5">
        <v>86.05</v>
      </c>
    </row>
    <row r="30" spans="1:16" ht="33.75">
      <c r="A30" s="20">
        <v>14</v>
      </c>
      <c r="B30" s="6" t="s">
        <v>51</v>
      </c>
      <c r="C30" s="9">
        <f t="shared" si="0"/>
        <v>41303.159999999996</v>
      </c>
      <c r="E30" s="15">
        <v>3441.93</v>
      </c>
      <c r="F30" s="15">
        <v>3441.93</v>
      </c>
      <c r="G30" s="5">
        <v>3441.93</v>
      </c>
      <c r="H30" s="15">
        <v>3441.93</v>
      </c>
      <c r="I30" s="15">
        <v>3441.93</v>
      </c>
      <c r="J30" s="15">
        <v>3441.93</v>
      </c>
      <c r="K30" s="15">
        <v>3441.93</v>
      </c>
      <c r="L30" s="15">
        <v>3441.93</v>
      </c>
      <c r="M30" s="15">
        <v>3441.93</v>
      </c>
      <c r="N30" s="15">
        <v>3441.93</v>
      </c>
      <c r="O30" s="15">
        <v>3441.93</v>
      </c>
      <c r="P30" s="15">
        <v>3441.93</v>
      </c>
    </row>
    <row r="31" spans="1:16" ht="12.75">
      <c r="A31" s="19"/>
      <c r="B31" s="6" t="s">
        <v>52</v>
      </c>
      <c r="C31" s="15">
        <f>SUM(C17:C30)</f>
        <v>577667.65</v>
      </c>
      <c r="E31" s="15">
        <f>SUM(E17:E30)</f>
        <v>48660.25</v>
      </c>
      <c r="F31" s="15">
        <f aca="true" t="shared" si="1" ref="F31:P31">SUM(F17:F30)</f>
        <v>48660.25</v>
      </c>
      <c r="G31" s="15">
        <f t="shared" si="1"/>
        <v>50725.329999999994</v>
      </c>
      <c r="H31" s="15">
        <f t="shared" si="1"/>
        <v>50354.29</v>
      </c>
      <c r="I31" s="15">
        <f t="shared" si="1"/>
        <v>48660.25</v>
      </c>
      <c r="J31" s="15">
        <f t="shared" si="1"/>
        <v>48660.25</v>
      </c>
      <c r="K31" s="15">
        <f t="shared" si="1"/>
        <v>48660.25</v>
      </c>
      <c r="L31" s="15">
        <f t="shared" si="1"/>
        <v>48660.25</v>
      </c>
      <c r="M31" s="15">
        <f t="shared" si="1"/>
        <v>48660.25</v>
      </c>
      <c r="N31" s="15">
        <f t="shared" si="1"/>
        <v>50354.29</v>
      </c>
      <c r="O31" s="15">
        <f t="shared" si="1"/>
        <v>48654.29</v>
      </c>
      <c r="P31" s="15">
        <f t="shared" si="1"/>
        <v>36957.700000000004</v>
      </c>
    </row>
    <row r="32" spans="1:16" ht="12.75">
      <c r="A32" s="19">
        <v>15</v>
      </c>
      <c r="B32" s="5" t="s">
        <v>19</v>
      </c>
      <c r="C32" s="15">
        <f>C33+C34+C35+C36+C37+C38</f>
        <v>202603.74</v>
      </c>
      <c r="E32" s="15">
        <f>E33+E34+E35+E36</f>
        <v>1800</v>
      </c>
      <c r="F32" s="15">
        <f aca="true" t="shared" si="2" ref="F32:P32">F33+F34+F35+F36</f>
        <v>0</v>
      </c>
      <c r="G32" s="15">
        <f t="shared" si="2"/>
        <v>0</v>
      </c>
      <c r="H32" s="15">
        <f t="shared" si="2"/>
        <v>112</v>
      </c>
      <c r="I32" s="15">
        <f t="shared" si="2"/>
        <v>0</v>
      </c>
      <c r="J32" s="15">
        <f t="shared" si="2"/>
        <v>600</v>
      </c>
      <c r="K32" s="15">
        <f t="shared" si="2"/>
        <v>0</v>
      </c>
      <c r="L32" s="15">
        <f t="shared" si="2"/>
        <v>0</v>
      </c>
      <c r="M32" s="15">
        <f>M33+M34+M35+M36+M37</f>
        <v>199931.74</v>
      </c>
      <c r="N32" s="15">
        <f>N33+N34+N35+N36+N37+N38</f>
        <v>160</v>
      </c>
      <c r="O32" s="15">
        <f t="shared" si="2"/>
        <v>0</v>
      </c>
      <c r="P32" s="15">
        <f t="shared" si="2"/>
        <v>0</v>
      </c>
    </row>
    <row r="33" spans="1:16" ht="12.75">
      <c r="A33" s="4"/>
      <c r="B33" s="4" t="s">
        <v>399</v>
      </c>
      <c r="C33" s="9">
        <f aca="true" t="shared" si="3" ref="C33:C38">E33+F33+G33+H33+I33+J33+K33+L33+M33+N33+O33+P33</f>
        <v>1800</v>
      </c>
      <c r="E33" s="4">
        <v>1800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24" t="s">
        <v>620</v>
      </c>
      <c r="C34" s="9">
        <f t="shared" si="3"/>
        <v>112</v>
      </c>
      <c r="E34" s="4"/>
      <c r="F34" s="4"/>
      <c r="G34" s="4"/>
      <c r="H34" s="4">
        <v>112</v>
      </c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180</v>
      </c>
      <c r="C35" s="9">
        <f t="shared" si="3"/>
        <v>600</v>
      </c>
      <c r="E35" s="4"/>
      <c r="F35" s="4"/>
      <c r="G35" s="4"/>
      <c r="H35" s="4"/>
      <c r="I35" s="4"/>
      <c r="J35" s="4">
        <v>600</v>
      </c>
      <c r="K35" s="4"/>
      <c r="L35" s="4"/>
      <c r="M35" s="4"/>
      <c r="N35" s="4"/>
      <c r="O35" s="4"/>
      <c r="P35" s="4"/>
    </row>
    <row r="36" spans="1:16" ht="12.75">
      <c r="A36" s="4"/>
      <c r="B36" s="4" t="s">
        <v>166</v>
      </c>
      <c r="C36" s="9">
        <f t="shared" si="3"/>
        <v>195874.24</v>
      </c>
      <c r="E36" s="4"/>
      <c r="F36" s="4"/>
      <c r="G36" s="4"/>
      <c r="H36" s="4"/>
      <c r="I36" s="4"/>
      <c r="J36" s="4"/>
      <c r="K36" s="4"/>
      <c r="L36" s="4"/>
      <c r="M36" s="4">
        <v>195874.24</v>
      </c>
      <c r="N36" s="4"/>
      <c r="O36" s="4"/>
      <c r="P36" s="4"/>
    </row>
    <row r="37" spans="1:16" ht="12.75">
      <c r="A37" s="4"/>
      <c r="B37" s="4" t="s">
        <v>621</v>
      </c>
      <c r="C37" s="9">
        <f t="shared" si="3"/>
        <v>4057.5</v>
      </c>
      <c r="E37" s="4"/>
      <c r="F37" s="4"/>
      <c r="G37" s="4"/>
      <c r="H37" s="4"/>
      <c r="I37" s="4"/>
      <c r="J37" s="4"/>
      <c r="K37" s="4"/>
      <c r="L37" s="4"/>
      <c r="M37" s="4">
        <v>4057.5</v>
      </c>
      <c r="N37" s="4"/>
      <c r="O37" s="4"/>
      <c r="P37" s="4"/>
    </row>
    <row r="38" spans="1:16" ht="12.75">
      <c r="A38" s="4"/>
      <c r="B38" s="4" t="s">
        <v>255</v>
      </c>
      <c r="C38" s="9">
        <f t="shared" si="3"/>
        <v>160</v>
      </c>
      <c r="E38" s="4"/>
      <c r="F38" s="4"/>
      <c r="G38" s="4"/>
      <c r="H38" s="4"/>
      <c r="I38" s="4"/>
      <c r="J38" s="4"/>
      <c r="K38" s="4"/>
      <c r="L38" s="4"/>
      <c r="M38" s="4"/>
      <c r="N38" s="4">
        <v>160</v>
      </c>
      <c r="O38" s="4"/>
      <c r="P38" s="4"/>
    </row>
    <row r="39" spans="1:16" ht="12.75">
      <c r="A39" s="4"/>
      <c r="B39" s="4" t="s">
        <v>56</v>
      </c>
      <c r="C39" s="17">
        <f>C31+C32</f>
        <v>780271.39</v>
      </c>
      <c r="E39" s="17">
        <f>E31+E32</f>
        <v>50460.25</v>
      </c>
      <c r="F39" s="17">
        <f aca="true" t="shared" si="4" ref="F39:P39">F31+F32</f>
        <v>48660.25</v>
      </c>
      <c r="G39" s="17">
        <f t="shared" si="4"/>
        <v>50725.329999999994</v>
      </c>
      <c r="H39" s="17">
        <f t="shared" si="4"/>
        <v>50466.29</v>
      </c>
      <c r="I39" s="17">
        <f t="shared" si="4"/>
        <v>48660.25</v>
      </c>
      <c r="J39" s="17">
        <f t="shared" si="4"/>
        <v>49260.25</v>
      </c>
      <c r="K39" s="17">
        <f t="shared" si="4"/>
        <v>48660.25</v>
      </c>
      <c r="L39" s="17">
        <f t="shared" si="4"/>
        <v>48660.25</v>
      </c>
      <c r="M39" s="17">
        <f t="shared" si="4"/>
        <v>248591.99</v>
      </c>
      <c r="N39" s="17">
        <f t="shared" si="4"/>
        <v>50514.29</v>
      </c>
      <c r="O39" s="17">
        <f t="shared" si="4"/>
        <v>48654.29</v>
      </c>
      <c r="P39" s="17">
        <f t="shared" si="4"/>
        <v>36957.700000000004</v>
      </c>
    </row>
    <row r="41" ht="12.75">
      <c r="B41" s="18" t="s">
        <v>57</v>
      </c>
    </row>
    <row r="42" spans="2:5" ht="12.75">
      <c r="B42" s="18"/>
      <c r="E42" s="1" t="s">
        <v>176</v>
      </c>
    </row>
    <row r="43" spans="2:7" ht="12.75">
      <c r="B43" s="18" t="s">
        <v>58</v>
      </c>
      <c r="E43" s="1" t="s">
        <v>183</v>
      </c>
      <c r="G43" s="1">
        <v>400</v>
      </c>
    </row>
    <row r="44" spans="2:7" ht="12.75">
      <c r="B44" s="18"/>
      <c r="E44" s="1" t="s">
        <v>387</v>
      </c>
      <c r="G44" s="1">
        <v>400</v>
      </c>
    </row>
    <row r="45" spans="2:7" ht="12.75">
      <c r="B45" s="18" t="s">
        <v>59</v>
      </c>
      <c r="E45" s="1" t="s">
        <v>388</v>
      </c>
      <c r="G45" s="1">
        <v>160</v>
      </c>
    </row>
    <row r="46" ht="12.75">
      <c r="B46" s="18"/>
    </row>
    <row r="47" ht="12.75">
      <c r="B47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Q28" sqref="Q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622</v>
      </c>
      <c r="F1" s="1" t="s">
        <v>2</v>
      </c>
      <c r="G1" s="1" t="s">
        <v>3</v>
      </c>
    </row>
    <row r="2" spans="2:8" ht="12.75">
      <c r="B2" s="2" t="s">
        <v>623</v>
      </c>
      <c r="D2" s="1"/>
      <c r="E2" s="1" t="s">
        <v>5</v>
      </c>
      <c r="F2" s="1">
        <v>40395.65</v>
      </c>
      <c r="G2" s="1">
        <v>21506.37</v>
      </c>
      <c r="H2" s="1">
        <v>1300.57</v>
      </c>
    </row>
    <row r="3" spans="2:8" ht="12.75">
      <c r="B3" s="2" t="s">
        <v>6</v>
      </c>
      <c r="C3" s="1">
        <v>127315.46</v>
      </c>
      <c r="D3" s="1" t="s">
        <v>7</v>
      </c>
      <c r="E3" s="1" t="s">
        <v>8</v>
      </c>
      <c r="F3" s="1">
        <v>40395.66</v>
      </c>
      <c r="G3" s="1">
        <v>32512.79</v>
      </c>
      <c r="H3" s="1">
        <v>3559.62</v>
      </c>
    </row>
    <row r="4" spans="2:8" ht="12.75">
      <c r="B4" s="2" t="s">
        <v>9</v>
      </c>
      <c r="C4" s="3">
        <f>F14</f>
        <v>486127.04</v>
      </c>
      <c r="D4" s="1" t="s">
        <v>7</v>
      </c>
      <c r="E4" s="1" t="s">
        <v>10</v>
      </c>
      <c r="F4" s="1">
        <v>40395.66</v>
      </c>
      <c r="G4" s="1">
        <v>31984.94</v>
      </c>
      <c r="H4" s="1">
        <v>542.84</v>
      </c>
    </row>
    <row r="5" spans="2:7" ht="12.75">
      <c r="B5" s="2" t="s">
        <v>11</v>
      </c>
      <c r="C5" s="3">
        <f>G14+H14</f>
        <v>465235.2800000001</v>
      </c>
      <c r="D5" s="1" t="s">
        <v>7</v>
      </c>
      <c r="E5" s="1" t="s">
        <v>12</v>
      </c>
      <c r="F5" s="1">
        <v>40395.66</v>
      </c>
      <c r="G5" s="1">
        <v>31692.8</v>
      </c>
    </row>
    <row r="6" spans="2:7" ht="12.75">
      <c r="B6" s="2" t="s">
        <v>13</v>
      </c>
      <c r="C6" s="1">
        <f>C8+C9</f>
        <v>448017.61000000004</v>
      </c>
      <c r="D6" s="1" t="s">
        <v>7</v>
      </c>
      <c r="E6" s="1" t="s">
        <v>14</v>
      </c>
      <c r="F6" s="1">
        <v>40413.94</v>
      </c>
      <c r="G6" s="1">
        <v>25404.06</v>
      </c>
    </row>
    <row r="7" spans="2:8" ht="12.75">
      <c r="B7" s="2" t="s">
        <v>15</v>
      </c>
      <c r="D7" s="1"/>
      <c r="E7" s="1" t="s">
        <v>16</v>
      </c>
      <c r="F7" s="1">
        <v>40413.94</v>
      </c>
      <c r="G7" s="1">
        <v>35844.77</v>
      </c>
      <c r="H7" s="1">
        <v>956.79</v>
      </c>
    </row>
    <row r="8" spans="2:16" ht="12.75">
      <c r="B8" s="2" t="s">
        <v>17</v>
      </c>
      <c r="C8" s="3">
        <f>C29</f>
        <v>446951.61000000004</v>
      </c>
      <c r="D8" s="1" t="s">
        <v>7</v>
      </c>
      <c r="E8" s="3" t="s">
        <v>18</v>
      </c>
      <c r="F8" s="3">
        <v>40413.93</v>
      </c>
      <c r="G8" s="3">
        <v>32396.04</v>
      </c>
      <c r="H8" s="3">
        <v>1858.36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1066</v>
      </c>
      <c r="D9" s="1" t="s">
        <v>7</v>
      </c>
      <c r="E9" s="1" t="s">
        <v>20</v>
      </c>
      <c r="F9" s="1">
        <v>40413.94</v>
      </c>
      <c r="G9" s="1">
        <v>57869.14</v>
      </c>
      <c r="H9" s="1">
        <v>2043.78</v>
      </c>
    </row>
    <row r="10" spans="2:8" ht="12.75">
      <c r="B10" s="2"/>
      <c r="D10" s="1"/>
      <c r="E10" s="1" t="s">
        <v>21</v>
      </c>
      <c r="F10" s="1">
        <v>40680.88</v>
      </c>
      <c r="G10" s="1">
        <v>20945.78</v>
      </c>
      <c r="H10" s="1">
        <v>4049.68</v>
      </c>
    </row>
    <row r="11" spans="2:8" ht="12.75">
      <c r="B11" s="2"/>
      <c r="D11" s="1"/>
      <c r="E11" s="1" t="s">
        <v>22</v>
      </c>
      <c r="F11" s="1">
        <v>40680.87</v>
      </c>
      <c r="G11" s="1">
        <v>43305.37</v>
      </c>
      <c r="H11" s="1">
        <v>1341.17</v>
      </c>
    </row>
    <row r="12" spans="2:8" ht="12.75">
      <c r="B12" s="2" t="s">
        <v>23</v>
      </c>
      <c r="C12" s="1">
        <v>127795.82</v>
      </c>
      <c r="D12" s="1" t="s">
        <v>7</v>
      </c>
      <c r="E12" s="1" t="s">
        <v>24</v>
      </c>
      <c r="F12" s="1">
        <v>40699.55</v>
      </c>
      <c r="G12" s="1">
        <v>52222.78</v>
      </c>
      <c r="H12" s="1">
        <v>17554.54</v>
      </c>
    </row>
    <row r="13" spans="2:8" ht="12.75">
      <c r="B13" s="2" t="s">
        <v>25</v>
      </c>
      <c r="C13" s="1">
        <f>C3+C5-C6</f>
        <v>144533.13000000006</v>
      </c>
      <c r="D13" s="1" t="s">
        <v>7</v>
      </c>
      <c r="E13" s="1" t="s">
        <v>26</v>
      </c>
      <c r="F13" s="1">
        <v>40827.36</v>
      </c>
      <c r="G13" s="1">
        <v>45128.42</v>
      </c>
      <c r="H13" s="1">
        <v>1214.67</v>
      </c>
    </row>
    <row r="14" spans="2:8" ht="12.75">
      <c r="B14" s="2"/>
      <c r="D14" s="1"/>
      <c r="F14" s="3">
        <f>F2+F3+F4+F5+F6+F7+F8+F9+F10+F11+F12+F13</f>
        <v>486127.04</v>
      </c>
      <c r="G14" s="3">
        <f>G2+G3+G4+G5+G6+G7+G8+G9+G10+G11+G12+G13</f>
        <v>430813.26000000007</v>
      </c>
      <c r="H14" s="3">
        <f>H2+H3+H4+H5+H6+H7+H8+H9+H10+H11+H12+H13</f>
        <v>34422.020000000004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107270.75999999997</v>
      </c>
      <c r="E17" s="9">
        <v>8939.23</v>
      </c>
      <c r="F17" s="9">
        <v>8939.23</v>
      </c>
      <c r="G17" s="9">
        <v>8939.23</v>
      </c>
      <c r="H17" s="9">
        <v>8939.23</v>
      </c>
      <c r="I17" s="9">
        <v>8939.23</v>
      </c>
      <c r="J17" s="9">
        <v>8939.23</v>
      </c>
      <c r="K17" s="9">
        <v>8939.23</v>
      </c>
      <c r="L17" s="9">
        <v>8939.23</v>
      </c>
      <c r="M17" s="9">
        <v>8939.23</v>
      </c>
      <c r="N17" s="9">
        <v>8939.23</v>
      </c>
      <c r="O17" s="9">
        <v>8939.23</v>
      </c>
      <c r="P17" s="9">
        <v>8939.23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3317.6400000000012</v>
      </c>
      <c r="E18" s="9">
        <v>276.47</v>
      </c>
      <c r="F18" s="9">
        <v>276.47</v>
      </c>
      <c r="G18" s="9">
        <v>276.47</v>
      </c>
      <c r="H18" s="9">
        <v>276.47</v>
      </c>
      <c r="I18" s="9">
        <v>276.47</v>
      </c>
      <c r="J18" s="9">
        <v>276.47</v>
      </c>
      <c r="K18" s="9">
        <v>276.47</v>
      </c>
      <c r="L18" s="9">
        <v>276.47</v>
      </c>
      <c r="M18" s="9">
        <v>276.47</v>
      </c>
      <c r="N18" s="9">
        <v>276.47</v>
      </c>
      <c r="O18" s="9">
        <v>276.47</v>
      </c>
      <c r="P18" s="9">
        <v>276.47</v>
      </c>
    </row>
    <row r="19" spans="1:16" ht="12.75">
      <c r="A19" s="21">
        <v>3</v>
      </c>
      <c r="B19" s="12" t="s">
        <v>37</v>
      </c>
      <c r="C19" s="9">
        <f t="shared" si="0"/>
        <v>10321.559999999998</v>
      </c>
      <c r="E19" s="13">
        <v>860.13</v>
      </c>
      <c r="F19" s="13">
        <v>860.13</v>
      </c>
      <c r="G19" s="13">
        <v>860.13</v>
      </c>
      <c r="H19" s="13">
        <v>860.13</v>
      </c>
      <c r="I19" s="13">
        <v>860.13</v>
      </c>
      <c r="J19" s="13">
        <v>860.13</v>
      </c>
      <c r="K19" s="13">
        <v>860.13</v>
      </c>
      <c r="L19" s="13">
        <v>860.13</v>
      </c>
      <c r="M19" s="13">
        <v>860.13</v>
      </c>
      <c r="N19" s="13">
        <v>860.13</v>
      </c>
      <c r="O19" s="13">
        <v>860.13</v>
      </c>
      <c r="P19" s="13">
        <v>860.13</v>
      </c>
    </row>
    <row r="20" spans="1:16" ht="12.75">
      <c r="A20" s="19">
        <v>4</v>
      </c>
      <c r="B20" s="22" t="s">
        <v>64</v>
      </c>
      <c r="C20" s="9">
        <f t="shared" si="0"/>
        <v>1474.56</v>
      </c>
      <c r="E20" s="5">
        <v>0</v>
      </c>
      <c r="F20" s="5">
        <v>737.28</v>
      </c>
      <c r="G20" s="5">
        <v>737.28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70039.31999999999</v>
      </c>
      <c r="E21" s="5">
        <v>5836.61</v>
      </c>
      <c r="F21" s="5">
        <v>5836.61</v>
      </c>
      <c r="G21" s="5">
        <v>5836.61</v>
      </c>
      <c r="H21" s="5">
        <v>5836.61</v>
      </c>
      <c r="I21" s="5">
        <v>5836.61</v>
      </c>
      <c r="J21" s="5">
        <v>5836.61</v>
      </c>
      <c r="K21" s="5">
        <v>5836.61</v>
      </c>
      <c r="L21" s="5">
        <v>5836.61</v>
      </c>
      <c r="M21" s="5">
        <v>5836.61</v>
      </c>
      <c r="N21" s="5">
        <v>5836.61</v>
      </c>
      <c r="O21" s="5">
        <v>5836.61</v>
      </c>
      <c r="P21" s="5">
        <v>5836.61</v>
      </c>
    </row>
    <row r="22" spans="1:16" ht="12.75">
      <c r="A22" s="21">
        <v>6</v>
      </c>
      <c r="B22" s="16" t="s">
        <v>126</v>
      </c>
      <c r="C22" s="9">
        <f t="shared" si="0"/>
        <v>93403.92000000003</v>
      </c>
      <c r="E22" s="5">
        <v>7783.66</v>
      </c>
      <c r="F22" s="5">
        <v>7783.66</v>
      </c>
      <c r="G22" s="5">
        <v>7783.66</v>
      </c>
      <c r="H22" s="5">
        <v>7783.66</v>
      </c>
      <c r="I22" s="5">
        <v>7783.66</v>
      </c>
      <c r="J22" s="5">
        <v>7783.66</v>
      </c>
      <c r="K22" s="5">
        <v>7783.66</v>
      </c>
      <c r="L22" s="5">
        <v>7783.66</v>
      </c>
      <c r="M22" s="5">
        <v>7783.66</v>
      </c>
      <c r="N22" s="5">
        <v>7783.66</v>
      </c>
      <c r="O22" s="5">
        <v>7783.66</v>
      </c>
      <c r="P22" s="5">
        <v>7783.66</v>
      </c>
    </row>
    <row r="23" spans="1:16" ht="12.75">
      <c r="A23" s="19">
        <v>7</v>
      </c>
      <c r="B23" s="12" t="s">
        <v>65</v>
      </c>
      <c r="C23" s="9">
        <f t="shared" si="0"/>
        <v>920.5199999999999</v>
      </c>
      <c r="E23" s="5">
        <v>153.42</v>
      </c>
      <c r="F23" s="5">
        <v>153.42</v>
      </c>
      <c r="G23" s="5">
        <v>153.42</v>
      </c>
      <c r="H23" s="5">
        <v>153.42</v>
      </c>
      <c r="I23" s="5">
        <v>153.42</v>
      </c>
      <c r="J23" s="5">
        <v>153.42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45673.45</v>
      </c>
      <c r="E24" s="15">
        <v>3585.93</v>
      </c>
      <c r="F24" s="15">
        <v>3585.93</v>
      </c>
      <c r="G24" s="15">
        <v>3585.93</v>
      </c>
      <c r="H24" s="15">
        <v>3585.93</v>
      </c>
      <c r="I24" s="15">
        <v>3585.93</v>
      </c>
      <c r="J24" s="15">
        <v>3585.93</v>
      </c>
      <c r="K24" s="15">
        <v>3585.93</v>
      </c>
      <c r="L24" s="15">
        <v>3585.93</v>
      </c>
      <c r="M24" s="15">
        <v>3585.93</v>
      </c>
      <c r="N24" s="15">
        <v>3585.93</v>
      </c>
      <c r="O24" s="15">
        <v>3585.93</v>
      </c>
      <c r="P24" s="15">
        <v>6228.22</v>
      </c>
    </row>
    <row r="25" spans="1:16" ht="12.75">
      <c r="A25" s="21">
        <v>9</v>
      </c>
      <c r="B25" s="16" t="s">
        <v>45</v>
      </c>
      <c r="C25" s="9">
        <f t="shared" si="0"/>
        <v>58476.960000000014</v>
      </c>
      <c r="E25" s="5">
        <v>4873.08</v>
      </c>
      <c r="F25" s="5">
        <v>4873.08</v>
      </c>
      <c r="G25" s="5">
        <v>4873.08</v>
      </c>
      <c r="H25" s="5">
        <v>4873.08</v>
      </c>
      <c r="I25" s="5">
        <v>4873.08</v>
      </c>
      <c r="J25" s="5">
        <v>4873.08</v>
      </c>
      <c r="K25" s="5">
        <v>4873.08</v>
      </c>
      <c r="L25" s="5">
        <v>4873.08</v>
      </c>
      <c r="M25" s="5">
        <v>4873.08</v>
      </c>
      <c r="N25" s="5">
        <v>4873.08</v>
      </c>
      <c r="O25" s="5">
        <v>4873.08</v>
      </c>
      <c r="P25" s="5">
        <v>4873.08</v>
      </c>
    </row>
    <row r="26" spans="1:16" ht="12.75">
      <c r="A26" s="19">
        <v>10</v>
      </c>
      <c r="B26" s="12" t="s">
        <v>47</v>
      </c>
      <c r="C26" s="9">
        <f t="shared" si="0"/>
        <v>26562.67999999999</v>
      </c>
      <c r="E26" s="5">
        <v>4490.34</v>
      </c>
      <c r="F26" s="5">
        <v>1228.76</v>
      </c>
      <c r="G26" s="5">
        <v>1228.76</v>
      </c>
      <c r="H26" s="5">
        <v>6676.58</v>
      </c>
      <c r="I26" s="5">
        <v>2782.84</v>
      </c>
      <c r="J26" s="5">
        <v>2782.84</v>
      </c>
      <c r="K26" s="5">
        <v>1228.76</v>
      </c>
      <c r="L26" s="5">
        <v>1228.76</v>
      </c>
      <c r="M26" s="5">
        <v>1228.76</v>
      </c>
      <c r="N26" s="5">
        <v>1228.76</v>
      </c>
      <c r="O26" s="5">
        <v>1228.76</v>
      </c>
      <c r="P26" s="5">
        <v>1228.76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29490.24</v>
      </c>
      <c r="E28" s="15">
        <v>2457.52</v>
      </c>
      <c r="F28" s="15">
        <v>2457.52</v>
      </c>
      <c r="G28" s="15">
        <v>2457.52</v>
      </c>
      <c r="H28" s="15">
        <v>2457.52</v>
      </c>
      <c r="I28" s="15">
        <v>2457.52</v>
      </c>
      <c r="J28" s="15">
        <v>2457.52</v>
      </c>
      <c r="K28" s="15">
        <v>2457.52</v>
      </c>
      <c r="L28" s="15">
        <v>2457.52</v>
      </c>
      <c r="M28" s="15">
        <v>2457.52</v>
      </c>
      <c r="N28" s="15">
        <v>2457.52</v>
      </c>
      <c r="O28" s="15">
        <v>2457.52</v>
      </c>
      <c r="P28" s="15">
        <v>2457.52</v>
      </c>
    </row>
    <row r="29" spans="1:16" ht="12.75">
      <c r="A29" s="19"/>
      <c r="B29" s="6" t="s">
        <v>52</v>
      </c>
      <c r="C29" s="15">
        <f>SUM(C17:C28)</f>
        <v>446951.61000000004</v>
      </c>
      <c r="E29" s="15">
        <f>SUM(E17:E28)</f>
        <v>39256.38999999999</v>
      </c>
      <c r="F29" s="15">
        <f aca="true" t="shared" si="1" ref="F29:P29">SUM(F17:F28)</f>
        <v>36732.09</v>
      </c>
      <c r="G29" s="15">
        <f t="shared" si="1"/>
        <v>36732.09</v>
      </c>
      <c r="H29" s="15">
        <f t="shared" si="1"/>
        <v>41442.63</v>
      </c>
      <c r="I29" s="15">
        <f t="shared" si="1"/>
        <v>37548.88999999999</v>
      </c>
      <c r="J29" s="15">
        <f t="shared" si="1"/>
        <v>37548.88999999999</v>
      </c>
      <c r="K29" s="15">
        <f t="shared" si="1"/>
        <v>35841.39</v>
      </c>
      <c r="L29" s="15">
        <f t="shared" si="1"/>
        <v>35841.39</v>
      </c>
      <c r="M29" s="15">
        <f t="shared" si="1"/>
        <v>35841.39</v>
      </c>
      <c r="N29" s="15">
        <f t="shared" si="1"/>
        <v>35841.39</v>
      </c>
      <c r="O29" s="15">
        <f t="shared" si="1"/>
        <v>35841.39</v>
      </c>
      <c r="P29" s="15">
        <f t="shared" si="1"/>
        <v>38483.68</v>
      </c>
    </row>
    <row r="30" spans="1:16" ht="12.75">
      <c r="A30" s="19">
        <v>13</v>
      </c>
      <c r="B30" s="5" t="s">
        <v>19</v>
      </c>
      <c r="C30" s="15">
        <f>C31+C32+C33+C34</f>
        <v>1066</v>
      </c>
      <c r="E30" s="15">
        <f>E31+E32+E33+E34</f>
        <v>0</v>
      </c>
      <c r="F30" s="15">
        <f aca="true" t="shared" si="2" ref="F30:O30">F31+F32+F33+F34</f>
        <v>0</v>
      </c>
      <c r="G30" s="15">
        <f t="shared" si="2"/>
        <v>0</v>
      </c>
      <c r="H30" s="15">
        <f t="shared" si="2"/>
        <v>100</v>
      </c>
      <c r="I30" s="15">
        <f t="shared" si="2"/>
        <v>500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>P31+P32+P33+P34</f>
        <v>466</v>
      </c>
    </row>
    <row r="31" spans="1:16" ht="12.75">
      <c r="A31" s="4"/>
      <c r="B31" s="4" t="s">
        <v>624</v>
      </c>
      <c r="C31" s="9">
        <f>E31+F31+G31+H31+I31+J31+K31+L31+M31+N31+O31+P31</f>
        <v>100</v>
      </c>
      <c r="E31" s="4"/>
      <c r="F31" s="4"/>
      <c r="G31" s="4"/>
      <c r="H31" s="4">
        <v>100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 t="s">
        <v>625</v>
      </c>
      <c r="C32" s="9">
        <f>E32+F32+G32+H32+I32+J32+K32+L32+M32+N32+O32+P32</f>
        <v>300</v>
      </c>
      <c r="E32" s="4"/>
      <c r="F32" s="4"/>
      <c r="G32" s="4"/>
      <c r="H32" s="4"/>
      <c r="I32" s="4">
        <v>300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626</v>
      </c>
      <c r="C33" s="9">
        <f>E33+F33+G33+H33+I33+J33+K33+L33+M33+N33+O33+P33</f>
        <v>200</v>
      </c>
      <c r="E33" s="4"/>
      <c r="F33" s="4"/>
      <c r="G33" s="4"/>
      <c r="H33" s="4"/>
      <c r="I33" s="4">
        <v>200</v>
      </c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627</v>
      </c>
      <c r="C34" s="9">
        <f>E34+F34+G34+H34+I34+J34+K34+L34+M34+N34+O34+P34</f>
        <v>466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466</v>
      </c>
    </row>
    <row r="35" spans="1:16" ht="12.75">
      <c r="A35" s="4"/>
      <c r="B35" s="4" t="s">
        <v>56</v>
      </c>
      <c r="C35" s="17">
        <f>C29+C30</f>
        <v>448017.61000000004</v>
      </c>
      <c r="E35" s="17">
        <f>E29+E30</f>
        <v>39256.38999999999</v>
      </c>
      <c r="F35" s="17">
        <f aca="true" t="shared" si="3" ref="F35:P35">F29+F30</f>
        <v>36732.09</v>
      </c>
      <c r="G35" s="17">
        <f t="shared" si="3"/>
        <v>36732.09</v>
      </c>
      <c r="H35" s="17">
        <f t="shared" si="3"/>
        <v>41542.63</v>
      </c>
      <c r="I35" s="17">
        <f t="shared" si="3"/>
        <v>38048.88999999999</v>
      </c>
      <c r="J35" s="17">
        <f t="shared" si="3"/>
        <v>37548.88999999999</v>
      </c>
      <c r="K35" s="17">
        <f t="shared" si="3"/>
        <v>35841.39</v>
      </c>
      <c r="L35" s="17">
        <f t="shared" si="3"/>
        <v>35841.39</v>
      </c>
      <c r="M35" s="17">
        <f t="shared" si="3"/>
        <v>35841.39</v>
      </c>
      <c r="N35" s="17">
        <f t="shared" si="3"/>
        <v>35841.39</v>
      </c>
      <c r="O35" s="17">
        <f t="shared" si="3"/>
        <v>35841.39</v>
      </c>
      <c r="P35" s="17">
        <f t="shared" si="3"/>
        <v>38949.68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D27" sqref="D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304</v>
      </c>
      <c r="F1" s="1" t="s">
        <v>2</v>
      </c>
      <c r="G1" s="1" t="s">
        <v>3</v>
      </c>
    </row>
    <row r="2" spans="2:7" ht="12.75">
      <c r="B2" s="2" t="s">
        <v>628</v>
      </c>
      <c r="D2" s="1"/>
      <c r="E2" s="1" t="s">
        <v>5</v>
      </c>
      <c r="F2" s="1">
        <v>906.38</v>
      </c>
      <c r="G2" s="1">
        <v>906.38</v>
      </c>
    </row>
    <row r="3" spans="2:7" ht="12.75">
      <c r="B3" s="2" t="s">
        <v>6</v>
      </c>
      <c r="C3" s="1">
        <v>-2892.11</v>
      </c>
      <c r="D3" s="1" t="s">
        <v>7</v>
      </c>
      <c r="E3" s="1" t="s">
        <v>8</v>
      </c>
      <c r="F3" s="1">
        <v>906.38</v>
      </c>
      <c r="G3" s="1">
        <v>906.38</v>
      </c>
    </row>
    <row r="4" spans="2:7" ht="12.75">
      <c r="B4" s="2" t="s">
        <v>9</v>
      </c>
      <c r="C4" s="3">
        <f>F14</f>
        <v>10876.559999999998</v>
      </c>
      <c r="D4" s="1" t="s">
        <v>7</v>
      </c>
      <c r="E4" s="1" t="s">
        <v>10</v>
      </c>
      <c r="F4" s="1">
        <v>906.38</v>
      </c>
      <c r="G4" s="1">
        <v>558.21</v>
      </c>
    </row>
    <row r="5" spans="2:7" ht="12.75">
      <c r="B5" s="2" t="s">
        <v>11</v>
      </c>
      <c r="C5" s="3">
        <f>G14+H14</f>
        <v>10876.560000000001</v>
      </c>
      <c r="D5" s="1" t="s">
        <v>7</v>
      </c>
      <c r="E5" s="1" t="s">
        <v>12</v>
      </c>
      <c r="F5" s="1">
        <v>906.38</v>
      </c>
      <c r="G5" s="1">
        <v>348.17</v>
      </c>
    </row>
    <row r="6" spans="2:7" ht="12.75">
      <c r="B6" s="2" t="s">
        <v>13</v>
      </c>
      <c r="C6" s="1">
        <f>C8+C9</f>
        <v>12480.31</v>
      </c>
      <c r="D6" s="1" t="s">
        <v>7</v>
      </c>
      <c r="E6" s="1" t="s">
        <v>14</v>
      </c>
      <c r="F6" s="1">
        <v>906.38</v>
      </c>
      <c r="G6" s="1">
        <v>1116.42</v>
      </c>
    </row>
    <row r="7" spans="2:8" ht="12.75">
      <c r="B7" s="2" t="s">
        <v>15</v>
      </c>
      <c r="D7" s="1"/>
      <c r="E7" s="1" t="s">
        <v>16</v>
      </c>
      <c r="F7" s="1">
        <v>906.38</v>
      </c>
      <c r="G7" s="1">
        <v>1359.93</v>
      </c>
      <c r="H7" s="1">
        <v>242.79</v>
      </c>
    </row>
    <row r="8" spans="2:16" ht="12.75">
      <c r="B8" s="2" t="s">
        <v>17</v>
      </c>
      <c r="C8" s="3">
        <f>C27</f>
        <v>10876.56</v>
      </c>
      <c r="D8" s="1" t="s">
        <v>7</v>
      </c>
      <c r="E8" s="3" t="s">
        <v>18</v>
      </c>
      <c r="F8" s="3">
        <v>906.38</v>
      </c>
      <c r="G8" s="3">
        <v>663.59</v>
      </c>
      <c r="H8" s="3">
        <v>242.79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C28</f>
        <v>1603.75</v>
      </c>
      <c r="D9" s="1" t="s">
        <v>7</v>
      </c>
      <c r="E9" s="1" t="s">
        <v>20</v>
      </c>
      <c r="F9" s="1">
        <v>906.38</v>
      </c>
      <c r="G9" s="1">
        <v>315.42</v>
      </c>
      <c r="H9" s="1">
        <v>242.79</v>
      </c>
    </row>
    <row r="10" spans="2:7" ht="12.75">
      <c r="B10" s="2"/>
      <c r="D10" s="1"/>
      <c r="E10" s="1" t="s">
        <v>21</v>
      </c>
      <c r="F10" s="1">
        <v>906.38</v>
      </c>
      <c r="G10" s="1">
        <v>906.38</v>
      </c>
    </row>
    <row r="11" spans="2:8" ht="12.75">
      <c r="B11" s="2"/>
      <c r="D11" s="1"/>
      <c r="E11" s="1" t="s">
        <v>22</v>
      </c>
      <c r="F11" s="1">
        <v>906.38</v>
      </c>
      <c r="G11" s="1">
        <v>315.42</v>
      </c>
      <c r="H11" s="1">
        <v>939.13</v>
      </c>
    </row>
    <row r="12" spans="2:7" ht="12.75">
      <c r="B12" s="2" t="s">
        <v>23</v>
      </c>
      <c r="C12" s="1">
        <v>0</v>
      </c>
      <c r="D12" s="1" t="s">
        <v>7</v>
      </c>
      <c r="E12" s="1" t="s">
        <v>24</v>
      </c>
      <c r="F12" s="1">
        <v>906.38</v>
      </c>
      <c r="G12" s="1">
        <v>558.21</v>
      </c>
    </row>
    <row r="13" spans="2:8" ht="12.75">
      <c r="B13" s="2" t="s">
        <v>25</v>
      </c>
      <c r="C13" s="1">
        <f>C3+C5-C6</f>
        <v>-4495.859999999999</v>
      </c>
      <c r="D13" s="1" t="s">
        <v>7</v>
      </c>
      <c r="E13" s="1" t="s">
        <v>26</v>
      </c>
      <c r="F13" s="1">
        <v>906.38</v>
      </c>
      <c r="G13" s="1">
        <v>663.59</v>
      </c>
      <c r="H13" s="1">
        <v>590.96</v>
      </c>
    </row>
    <row r="14" spans="2:8" ht="12.75">
      <c r="B14" s="2"/>
      <c r="D14" s="1"/>
      <c r="F14" s="3">
        <f>F2+F3+F4+F5+F6+F7+F8+F9+F10+F11+F12+F13</f>
        <v>10876.559999999998</v>
      </c>
      <c r="G14" s="3">
        <f>G2+G3+G4+G5+G6+G7+G8+G9+G10+G11+G12+G13</f>
        <v>8618.1</v>
      </c>
      <c r="H14" s="3">
        <f>H2+H3+H4+H5+H6+H7+H8+H9+H10+H11+H12+H13</f>
        <v>2258.46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4078.679999999999</v>
      </c>
      <c r="E17" s="9">
        <v>339.89</v>
      </c>
      <c r="F17" s="9">
        <v>339.89</v>
      </c>
      <c r="G17" s="9">
        <v>339.89</v>
      </c>
      <c r="H17" s="9">
        <v>339.89</v>
      </c>
      <c r="I17" s="9">
        <v>339.89</v>
      </c>
      <c r="J17" s="9">
        <v>339.89</v>
      </c>
      <c r="K17" s="9">
        <v>339.89</v>
      </c>
      <c r="L17" s="9">
        <v>339.89</v>
      </c>
      <c r="M17" s="9">
        <v>339.89</v>
      </c>
      <c r="N17" s="9">
        <v>339.89</v>
      </c>
      <c r="O17" s="9">
        <v>339.89</v>
      </c>
      <c r="P17" s="9">
        <v>339.89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137.52000000000004</v>
      </c>
      <c r="E18" s="9">
        <v>11.46</v>
      </c>
      <c r="F18" s="9">
        <v>11.46</v>
      </c>
      <c r="G18" s="9">
        <v>11.46</v>
      </c>
      <c r="H18" s="9">
        <v>11.46</v>
      </c>
      <c r="I18" s="9">
        <v>11.46</v>
      </c>
      <c r="J18" s="9">
        <v>11.46</v>
      </c>
      <c r="K18" s="9">
        <v>11.46</v>
      </c>
      <c r="L18" s="9">
        <v>11.46</v>
      </c>
      <c r="M18" s="9">
        <v>11.46</v>
      </c>
      <c r="N18" s="9">
        <v>11.46</v>
      </c>
      <c r="O18" s="9">
        <v>11.46</v>
      </c>
      <c r="P18" s="9">
        <v>11.46</v>
      </c>
    </row>
    <row r="19" spans="1:16" ht="12.75">
      <c r="A19" s="11" t="s">
        <v>36</v>
      </c>
      <c r="B19" s="12" t="s">
        <v>37</v>
      </c>
      <c r="C19" s="9">
        <f t="shared" si="0"/>
        <v>427.6799999999999</v>
      </c>
      <c r="E19" s="13">
        <v>35.64</v>
      </c>
      <c r="F19" s="13">
        <v>35.64</v>
      </c>
      <c r="G19" s="13">
        <v>35.64</v>
      </c>
      <c r="H19" s="13">
        <v>35.64</v>
      </c>
      <c r="I19" s="13">
        <v>35.64</v>
      </c>
      <c r="J19" s="13">
        <v>35.64</v>
      </c>
      <c r="K19" s="13">
        <v>35.64</v>
      </c>
      <c r="L19" s="13">
        <v>35.64</v>
      </c>
      <c r="M19" s="13">
        <v>35.64</v>
      </c>
      <c r="N19" s="13">
        <v>35.64</v>
      </c>
      <c r="O19" s="13">
        <v>35.64</v>
      </c>
      <c r="P19" s="13">
        <v>35.64</v>
      </c>
    </row>
    <row r="20" spans="1:16" ht="22.5">
      <c r="A20" s="4" t="s">
        <v>38</v>
      </c>
      <c r="B20" s="12" t="s">
        <v>39</v>
      </c>
      <c r="C20" s="9">
        <f t="shared" si="0"/>
        <v>2535.84</v>
      </c>
      <c r="E20" s="5">
        <v>211.32</v>
      </c>
      <c r="F20" s="5">
        <v>211.32</v>
      </c>
      <c r="G20" s="5">
        <v>211.32</v>
      </c>
      <c r="H20" s="5">
        <v>211.32</v>
      </c>
      <c r="I20" s="5">
        <v>211.32</v>
      </c>
      <c r="J20" s="5">
        <v>211.32</v>
      </c>
      <c r="K20" s="5">
        <v>211.32</v>
      </c>
      <c r="L20" s="5">
        <v>211.32</v>
      </c>
      <c r="M20" s="5">
        <v>211.32</v>
      </c>
      <c r="N20" s="5">
        <v>211.32</v>
      </c>
      <c r="O20" s="5">
        <v>211.32</v>
      </c>
      <c r="P20" s="5">
        <v>211.32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2444.1600000000003</v>
      </c>
      <c r="E23" s="5">
        <v>203.68</v>
      </c>
      <c r="F23" s="5">
        <v>203.68</v>
      </c>
      <c r="G23" s="5">
        <v>203.68</v>
      </c>
      <c r="H23" s="5">
        <v>203.68</v>
      </c>
      <c r="I23" s="5">
        <v>203.68</v>
      </c>
      <c r="J23" s="5">
        <v>203.68</v>
      </c>
      <c r="K23" s="5">
        <v>203.68</v>
      </c>
      <c r="L23" s="5">
        <v>203.68</v>
      </c>
      <c r="M23" s="5">
        <v>203.68</v>
      </c>
      <c r="N23" s="5">
        <v>203.68</v>
      </c>
      <c r="O23" s="5">
        <v>203.68</v>
      </c>
      <c r="P23" s="5">
        <v>203.68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30.600000000000005</v>
      </c>
      <c r="E25" s="5">
        <v>2.55</v>
      </c>
      <c r="F25" s="5">
        <v>2.55</v>
      </c>
      <c r="G25" s="5">
        <v>2.55</v>
      </c>
      <c r="H25" s="5">
        <v>2.55</v>
      </c>
      <c r="I25" s="5">
        <v>2.55</v>
      </c>
      <c r="J25" s="5">
        <v>2.55</v>
      </c>
      <c r="K25" s="5">
        <v>2.55</v>
      </c>
      <c r="L25" s="5">
        <v>2.55</v>
      </c>
      <c r="M25" s="5">
        <v>2.55</v>
      </c>
      <c r="N25" s="5">
        <v>2.55</v>
      </c>
      <c r="O25" s="5">
        <v>2.55</v>
      </c>
      <c r="P25" s="5">
        <v>2.55</v>
      </c>
    </row>
    <row r="26" spans="1:16" ht="33.75">
      <c r="A26" s="14" t="s">
        <v>50</v>
      </c>
      <c r="B26" s="6" t="s">
        <v>51</v>
      </c>
      <c r="C26" s="9">
        <f t="shared" si="0"/>
        <v>1222.0800000000002</v>
      </c>
      <c r="E26" s="15">
        <v>101.84</v>
      </c>
      <c r="F26" s="15">
        <v>101.84</v>
      </c>
      <c r="G26" s="15">
        <v>101.84</v>
      </c>
      <c r="H26" s="15">
        <v>101.84</v>
      </c>
      <c r="I26" s="15">
        <v>101.84</v>
      </c>
      <c r="J26" s="15">
        <v>101.84</v>
      </c>
      <c r="K26" s="15">
        <v>101.84</v>
      </c>
      <c r="L26" s="15">
        <v>101.84</v>
      </c>
      <c r="M26" s="15">
        <v>101.84</v>
      </c>
      <c r="N26" s="15">
        <v>101.84</v>
      </c>
      <c r="O26" s="15">
        <v>101.84</v>
      </c>
      <c r="P26" s="15">
        <v>101.84</v>
      </c>
    </row>
    <row r="27" spans="1:16" ht="12.75">
      <c r="A27" s="14"/>
      <c r="B27" s="6" t="s">
        <v>52</v>
      </c>
      <c r="C27" s="15">
        <f>C17+C18+C19+C20+C21+C22+C23+C24+C25+C26</f>
        <v>10876.56</v>
      </c>
      <c r="E27" s="15">
        <f>E17+E18+E19+E20+E21+E22+E23+E24+E25+E26</f>
        <v>906.38</v>
      </c>
      <c r="F27" s="15">
        <f aca="true" t="shared" si="1" ref="F27:P27">F17+F18+F19+F20+F21+F22+F23+F24+F25+F26</f>
        <v>906.38</v>
      </c>
      <c r="G27" s="15">
        <f t="shared" si="1"/>
        <v>906.38</v>
      </c>
      <c r="H27" s="15">
        <f t="shared" si="1"/>
        <v>906.38</v>
      </c>
      <c r="I27" s="15">
        <f t="shared" si="1"/>
        <v>906.38</v>
      </c>
      <c r="J27" s="15">
        <f t="shared" si="1"/>
        <v>906.38</v>
      </c>
      <c r="K27" s="15">
        <f t="shared" si="1"/>
        <v>906.38</v>
      </c>
      <c r="L27" s="15">
        <f t="shared" si="1"/>
        <v>906.38</v>
      </c>
      <c r="M27" s="15">
        <f t="shared" si="1"/>
        <v>906.38</v>
      </c>
      <c r="N27" s="15">
        <f t="shared" si="1"/>
        <v>906.38</v>
      </c>
      <c r="O27" s="15">
        <f t="shared" si="1"/>
        <v>906.38</v>
      </c>
      <c r="P27" s="15">
        <f t="shared" si="1"/>
        <v>906.38</v>
      </c>
    </row>
    <row r="28" spans="1:16" ht="12.75">
      <c r="A28" s="4" t="s">
        <v>53</v>
      </c>
      <c r="B28" s="5" t="s">
        <v>19</v>
      </c>
      <c r="C28" s="15">
        <f>C29+C30+C31+C32</f>
        <v>1603.75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1603.75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 t="s">
        <v>629</v>
      </c>
      <c r="C29" s="9">
        <f>E29+F29+G29+H29+I29+J29+K29+L29+M29+N29+O29+P29</f>
        <v>1603.75</v>
      </c>
      <c r="E29" s="4"/>
      <c r="F29" s="4"/>
      <c r="G29" s="4"/>
      <c r="H29" s="4"/>
      <c r="I29" s="4"/>
      <c r="J29" s="4"/>
      <c r="K29" s="4">
        <v>1603.75</v>
      </c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12480.31</v>
      </c>
      <c r="E33" s="17">
        <f>E27+E28</f>
        <v>906.38</v>
      </c>
      <c r="F33" s="17">
        <f aca="true" t="shared" si="3" ref="F33:P33">F27+F28</f>
        <v>906.38</v>
      </c>
      <c r="G33" s="17">
        <f t="shared" si="3"/>
        <v>906.38</v>
      </c>
      <c r="H33" s="17">
        <f t="shared" si="3"/>
        <v>906.38</v>
      </c>
      <c r="I33" s="17">
        <f t="shared" si="3"/>
        <v>906.38</v>
      </c>
      <c r="J33" s="17">
        <f t="shared" si="3"/>
        <v>906.38</v>
      </c>
      <c r="K33" s="17">
        <f t="shared" si="3"/>
        <v>2510.13</v>
      </c>
      <c r="L33" s="17">
        <f t="shared" si="3"/>
        <v>906.38</v>
      </c>
      <c r="M33" s="17">
        <f t="shared" si="3"/>
        <v>906.38</v>
      </c>
      <c r="N33" s="17">
        <f t="shared" si="3"/>
        <v>906.38</v>
      </c>
      <c r="O33" s="17">
        <f t="shared" si="3"/>
        <v>906.38</v>
      </c>
      <c r="P33" s="17">
        <f t="shared" si="3"/>
        <v>906.38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33" sqref="B33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304</v>
      </c>
      <c r="F1" s="1" t="s">
        <v>2</v>
      </c>
      <c r="G1" s="1" t="s">
        <v>3</v>
      </c>
    </row>
    <row r="2" spans="2:7" ht="12.75">
      <c r="B2" s="2" t="s">
        <v>630</v>
      </c>
      <c r="D2" s="1"/>
      <c r="E2" s="1" t="s">
        <v>5</v>
      </c>
      <c r="F2" s="1">
        <v>1354.22</v>
      </c>
      <c r="G2" s="1">
        <v>112.5</v>
      </c>
    </row>
    <row r="3" spans="2:7" ht="12.75">
      <c r="B3" s="2" t="s">
        <v>6</v>
      </c>
      <c r="C3" s="1">
        <v>12546.23</v>
      </c>
      <c r="D3" s="1" t="s">
        <v>7</v>
      </c>
      <c r="E3" s="1" t="s">
        <v>8</v>
      </c>
      <c r="F3" s="1">
        <v>1354.22</v>
      </c>
      <c r="G3" s="1">
        <v>406.08</v>
      </c>
    </row>
    <row r="4" spans="2:7" ht="12.75">
      <c r="B4" s="2" t="s">
        <v>9</v>
      </c>
      <c r="C4" s="3">
        <f>F14</f>
        <v>16250.639999999998</v>
      </c>
      <c r="D4" s="1" t="s">
        <v>7</v>
      </c>
      <c r="E4" s="1" t="s">
        <v>10</v>
      </c>
      <c r="F4" s="1">
        <v>1354.22</v>
      </c>
      <c r="G4" s="1">
        <v>406.08</v>
      </c>
    </row>
    <row r="5" spans="2:7" ht="12.75">
      <c r="B5" s="2" t="s">
        <v>11</v>
      </c>
      <c r="C5" s="3">
        <f>G14+H14</f>
        <v>17064.929999999997</v>
      </c>
      <c r="D5" s="1" t="s">
        <v>7</v>
      </c>
      <c r="E5" s="1" t="s">
        <v>12</v>
      </c>
      <c r="F5" s="1">
        <v>1354.22</v>
      </c>
      <c r="G5" s="1">
        <v>406.08</v>
      </c>
    </row>
    <row r="6" spans="2:7" ht="12.75">
      <c r="B6" s="2" t="s">
        <v>98</v>
      </c>
      <c r="C6" s="1">
        <f>C8+C9</f>
        <v>18646.89</v>
      </c>
      <c r="D6" s="1" t="s">
        <v>7</v>
      </c>
      <c r="E6" s="1" t="s">
        <v>14</v>
      </c>
      <c r="F6" s="1">
        <v>1354.22</v>
      </c>
      <c r="G6" s="1">
        <v>406.08</v>
      </c>
    </row>
    <row r="7" spans="2:7" ht="12.75">
      <c r="B7" s="2" t="s">
        <v>15</v>
      </c>
      <c r="D7" s="1"/>
      <c r="E7" s="1" t="s">
        <v>16</v>
      </c>
      <c r="F7" s="1">
        <v>1354.22</v>
      </c>
      <c r="G7" s="1">
        <v>2889.52</v>
      </c>
    </row>
    <row r="8" spans="2:16" ht="12.75">
      <c r="B8" s="2" t="s">
        <v>17</v>
      </c>
      <c r="C8" s="3">
        <f>C27</f>
        <v>16250.64</v>
      </c>
      <c r="D8" s="1" t="s">
        <v>7</v>
      </c>
      <c r="E8" s="3" t="s">
        <v>18</v>
      </c>
      <c r="F8" s="3">
        <v>1354.22</v>
      </c>
      <c r="G8" s="3">
        <v>6075.23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C28</f>
        <v>2396.25</v>
      </c>
      <c r="D9" s="1" t="s">
        <v>7</v>
      </c>
      <c r="E9" s="1" t="s">
        <v>20</v>
      </c>
      <c r="F9" s="1">
        <v>1354.22</v>
      </c>
      <c r="G9" s="1">
        <v>406.08</v>
      </c>
    </row>
    <row r="10" spans="2:7" ht="12.75">
      <c r="B10" s="2"/>
      <c r="D10" s="1"/>
      <c r="E10" s="1" t="s">
        <v>21</v>
      </c>
      <c r="F10" s="1">
        <v>1354.22</v>
      </c>
      <c r="G10" s="1">
        <v>406.8</v>
      </c>
    </row>
    <row r="11" spans="2:7" ht="12.75">
      <c r="B11" s="2"/>
      <c r="D11" s="1"/>
      <c r="E11" s="1" t="s">
        <v>22</v>
      </c>
      <c r="F11" s="1">
        <v>1354.22</v>
      </c>
      <c r="G11" s="1">
        <v>406.08</v>
      </c>
    </row>
    <row r="12" spans="2:7" ht="12.75">
      <c r="B12" s="2" t="s">
        <v>23</v>
      </c>
      <c r="C12" s="1">
        <v>0</v>
      </c>
      <c r="D12" s="1" t="s">
        <v>7</v>
      </c>
      <c r="E12" s="1" t="s">
        <v>24</v>
      </c>
      <c r="F12" s="1">
        <v>1354.22</v>
      </c>
      <c r="G12" s="1">
        <v>1124.46</v>
      </c>
    </row>
    <row r="13" spans="2:7" ht="12.75">
      <c r="B13" s="2" t="s">
        <v>25</v>
      </c>
      <c r="C13" s="1">
        <f>C3+C5-C6</f>
        <v>10964.269999999997</v>
      </c>
      <c r="D13" s="1" t="s">
        <v>7</v>
      </c>
      <c r="E13" s="1" t="s">
        <v>26</v>
      </c>
      <c r="F13" s="1">
        <v>1354.22</v>
      </c>
      <c r="G13" s="1">
        <v>4019.94</v>
      </c>
    </row>
    <row r="14" spans="2:8" ht="12.75">
      <c r="B14" s="2"/>
      <c r="D14" s="1"/>
      <c r="F14" s="3">
        <f>F2+F3+F4+F5+F6+F7+F8+F9+F10+F11+F12+F13</f>
        <v>16250.639999999998</v>
      </c>
      <c r="G14" s="3">
        <f>G2+G3+G4+G5+G6+G7+G8+G9+G10+G11+G12+G13</f>
        <v>17064.929999999997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6093.96</v>
      </c>
      <c r="E17" s="9">
        <v>507.83</v>
      </c>
      <c r="F17" s="9">
        <v>507.83</v>
      </c>
      <c r="G17" s="9">
        <v>507.83</v>
      </c>
      <c r="H17" s="9">
        <v>507.83</v>
      </c>
      <c r="I17" s="9">
        <v>507.83</v>
      </c>
      <c r="J17" s="9">
        <v>507.83</v>
      </c>
      <c r="K17" s="9">
        <v>507.83</v>
      </c>
      <c r="L17" s="9">
        <v>507.83</v>
      </c>
      <c r="M17" s="9">
        <v>507.83</v>
      </c>
      <c r="N17" s="9">
        <v>507.83</v>
      </c>
      <c r="O17" s="9">
        <v>507.83</v>
      </c>
      <c r="P17" s="9">
        <v>507.83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205.44000000000003</v>
      </c>
      <c r="E18" s="9">
        <v>17.12</v>
      </c>
      <c r="F18" s="9">
        <v>17.12</v>
      </c>
      <c r="G18" s="9">
        <v>17.12</v>
      </c>
      <c r="H18" s="9">
        <v>17.12</v>
      </c>
      <c r="I18" s="9">
        <v>17.12</v>
      </c>
      <c r="J18" s="9">
        <v>17.12</v>
      </c>
      <c r="K18" s="9">
        <v>17.12</v>
      </c>
      <c r="L18" s="9">
        <v>17.12</v>
      </c>
      <c r="M18" s="9">
        <v>17.12</v>
      </c>
      <c r="N18" s="9">
        <v>17.12</v>
      </c>
      <c r="O18" s="9">
        <v>17.12</v>
      </c>
      <c r="P18" s="9">
        <v>17.12</v>
      </c>
    </row>
    <row r="19" spans="1:16" ht="12.75">
      <c r="A19" s="11" t="s">
        <v>36</v>
      </c>
      <c r="B19" s="12" t="s">
        <v>37</v>
      </c>
      <c r="C19" s="9">
        <f t="shared" si="0"/>
        <v>639.12</v>
      </c>
      <c r="E19" s="13">
        <v>53.26</v>
      </c>
      <c r="F19" s="13">
        <v>53.26</v>
      </c>
      <c r="G19" s="13">
        <v>53.26</v>
      </c>
      <c r="H19" s="13">
        <v>53.26</v>
      </c>
      <c r="I19" s="13">
        <v>53.26</v>
      </c>
      <c r="J19" s="13">
        <v>53.26</v>
      </c>
      <c r="K19" s="13">
        <v>53.26</v>
      </c>
      <c r="L19" s="13">
        <v>53.26</v>
      </c>
      <c r="M19" s="13">
        <v>53.26</v>
      </c>
      <c r="N19" s="13">
        <v>53.26</v>
      </c>
      <c r="O19" s="13">
        <v>53.26</v>
      </c>
      <c r="P19" s="13">
        <v>53.26</v>
      </c>
    </row>
    <row r="20" spans="1:16" ht="22.5">
      <c r="A20" s="4" t="s">
        <v>38</v>
      </c>
      <c r="B20" s="12" t="s">
        <v>39</v>
      </c>
      <c r="C20" s="9">
        <f t="shared" si="0"/>
        <v>3788.76</v>
      </c>
      <c r="E20" s="5">
        <v>315.73</v>
      </c>
      <c r="F20" s="5">
        <v>315.73</v>
      </c>
      <c r="G20" s="5">
        <v>315.73</v>
      </c>
      <c r="H20" s="5">
        <v>315.73</v>
      </c>
      <c r="I20" s="5">
        <v>315.73</v>
      </c>
      <c r="J20" s="5">
        <v>315.73</v>
      </c>
      <c r="K20" s="5">
        <v>315.73</v>
      </c>
      <c r="L20" s="5">
        <v>315.73</v>
      </c>
      <c r="M20" s="5">
        <v>315.73</v>
      </c>
      <c r="N20" s="5">
        <v>315.73</v>
      </c>
      <c r="O20" s="5">
        <v>315.73</v>
      </c>
      <c r="P20" s="5">
        <v>315.73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3651.8400000000006</v>
      </c>
      <c r="E23" s="5">
        <v>304.32</v>
      </c>
      <c r="F23" s="5">
        <v>304.32</v>
      </c>
      <c r="G23" s="5">
        <v>304.32</v>
      </c>
      <c r="H23" s="5">
        <v>304.32</v>
      </c>
      <c r="I23" s="5">
        <v>304.32</v>
      </c>
      <c r="J23" s="5">
        <v>304.32</v>
      </c>
      <c r="K23" s="5">
        <v>304.32</v>
      </c>
      <c r="L23" s="5">
        <v>304.32</v>
      </c>
      <c r="M23" s="5">
        <v>304.32</v>
      </c>
      <c r="N23" s="5">
        <v>304.32</v>
      </c>
      <c r="O23" s="5">
        <v>304.32</v>
      </c>
      <c r="P23" s="5">
        <v>304.32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45.599999999999994</v>
      </c>
      <c r="E25" s="5">
        <v>3.8</v>
      </c>
      <c r="F25" s="5">
        <v>3.8</v>
      </c>
      <c r="G25" s="5">
        <v>3.8</v>
      </c>
      <c r="H25" s="5">
        <v>3.8</v>
      </c>
      <c r="I25" s="5">
        <v>3.8</v>
      </c>
      <c r="J25" s="5">
        <v>3.8</v>
      </c>
      <c r="K25" s="5">
        <v>3.8</v>
      </c>
      <c r="L25" s="5">
        <v>3.8</v>
      </c>
      <c r="M25" s="5">
        <v>3.8</v>
      </c>
      <c r="N25" s="5">
        <v>3.8</v>
      </c>
      <c r="O25" s="5">
        <v>3.8</v>
      </c>
      <c r="P25" s="5">
        <v>3.8</v>
      </c>
    </row>
    <row r="26" spans="1:16" ht="33.75">
      <c r="A26" s="14" t="s">
        <v>50</v>
      </c>
      <c r="B26" s="6" t="s">
        <v>51</v>
      </c>
      <c r="C26" s="9">
        <f t="shared" si="0"/>
        <v>1825.9200000000003</v>
      </c>
      <c r="E26" s="15">
        <v>152.16</v>
      </c>
      <c r="F26" s="15">
        <v>152.16</v>
      </c>
      <c r="G26" s="15">
        <v>152.16</v>
      </c>
      <c r="H26" s="15">
        <v>152.16</v>
      </c>
      <c r="I26" s="15">
        <v>152.16</v>
      </c>
      <c r="J26" s="15">
        <v>152.16</v>
      </c>
      <c r="K26" s="15">
        <v>152.16</v>
      </c>
      <c r="L26" s="15">
        <v>152.16</v>
      </c>
      <c r="M26" s="15">
        <v>152.16</v>
      </c>
      <c r="N26" s="15">
        <v>152.16</v>
      </c>
      <c r="O26" s="15">
        <v>152.16</v>
      </c>
      <c r="P26" s="15">
        <v>152.16</v>
      </c>
    </row>
    <row r="27" spans="1:16" ht="12.75">
      <c r="A27" s="14"/>
      <c r="B27" s="6" t="s">
        <v>52</v>
      </c>
      <c r="C27" s="15">
        <f>C17+C18+C19+C20+C21+C22+C23+C24+C25+C26</f>
        <v>16250.64</v>
      </c>
      <c r="E27" s="15">
        <f>E17+E18+E19+E20+E21+E22+E23+E24+E25+E26</f>
        <v>1354.22</v>
      </c>
      <c r="F27" s="15">
        <f aca="true" t="shared" si="1" ref="F27:P27">F17+F18+F19+F20+F21+F22+F23+F24+F25+F26</f>
        <v>1354.22</v>
      </c>
      <c r="G27" s="15">
        <f t="shared" si="1"/>
        <v>1354.22</v>
      </c>
      <c r="H27" s="15">
        <f t="shared" si="1"/>
        <v>1354.22</v>
      </c>
      <c r="I27" s="15">
        <f t="shared" si="1"/>
        <v>1354.22</v>
      </c>
      <c r="J27" s="15">
        <f t="shared" si="1"/>
        <v>1354.22</v>
      </c>
      <c r="K27" s="15">
        <f t="shared" si="1"/>
        <v>1354.22</v>
      </c>
      <c r="L27" s="15">
        <f t="shared" si="1"/>
        <v>1354.22</v>
      </c>
      <c r="M27" s="15">
        <f t="shared" si="1"/>
        <v>1354.22</v>
      </c>
      <c r="N27" s="15">
        <f t="shared" si="1"/>
        <v>1354.22</v>
      </c>
      <c r="O27" s="15">
        <f t="shared" si="1"/>
        <v>1354.22</v>
      </c>
      <c r="P27" s="15">
        <f t="shared" si="1"/>
        <v>1354.22</v>
      </c>
    </row>
    <row r="28" spans="1:16" ht="12.75">
      <c r="A28" s="4" t="s">
        <v>53</v>
      </c>
      <c r="B28" s="5" t="s">
        <v>19</v>
      </c>
      <c r="C28" s="15">
        <f>C29+C30+C31+C32</f>
        <v>2396.25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2396.25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 t="s">
        <v>629</v>
      </c>
      <c r="C29" s="9">
        <f>E29+F29+G29+H29+I29+J29+K29+L29+M29+N29+O29+P29</f>
        <v>2396.25</v>
      </c>
      <c r="E29" s="4"/>
      <c r="F29" s="4"/>
      <c r="G29" s="4"/>
      <c r="H29" s="4"/>
      <c r="I29" s="4"/>
      <c r="J29" s="4"/>
      <c r="K29" s="4">
        <v>2396.25</v>
      </c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18646.89</v>
      </c>
      <c r="E33" s="17">
        <f>E27+E28</f>
        <v>1354.22</v>
      </c>
      <c r="F33" s="17">
        <f aca="true" t="shared" si="3" ref="F33:P33">F27+F28</f>
        <v>1354.22</v>
      </c>
      <c r="G33" s="17">
        <f t="shared" si="3"/>
        <v>1354.22</v>
      </c>
      <c r="H33" s="17">
        <f t="shared" si="3"/>
        <v>1354.22</v>
      </c>
      <c r="I33" s="17">
        <f t="shared" si="3"/>
        <v>1354.22</v>
      </c>
      <c r="J33" s="17">
        <f t="shared" si="3"/>
        <v>1354.22</v>
      </c>
      <c r="K33" s="17">
        <f t="shared" si="3"/>
        <v>3750.4700000000003</v>
      </c>
      <c r="L33" s="17">
        <f t="shared" si="3"/>
        <v>1354.22</v>
      </c>
      <c r="M33" s="17">
        <f t="shared" si="3"/>
        <v>1354.22</v>
      </c>
      <c r="N33" s="17">
        <f t="shared" si="3"/>
        <v>1354.22</v>
      </c>
      <c r="O33" s="17">
        <f t="shared" si="3"/>
        <v>1354.22</v>
      </c>
      <c r="P33" s="17">
        <f t="shared" si="3"/>
        <v>1354.22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W28" sqref="W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631</v>
      </c>
      <c r="F1" s="1" t="s">
        <v>2</v>
      </c>
      <c r="G1" s="1" t="s">
        <v>3</v>
      </c>
    </row>
    <row r="2" spans="2:7" ht="12.75">
      <c r="B2" s="2" t="s">
        <v>632</v>
      </c>
      <c r="D2" s="1"/>
      <c r="E2" s="1" t="s">
        <v>5</v>
      </c>
      <c r="F2" s="1">
        <v>35714.69</v>
      </c>
      <c r="G2" s="1">
        <v>31396.27</v>
      </c>
    </row>
    <row r="3" spans="2:8" ht="12.75">
      <c r="B3" s="2" t="s">
        <v>6</v>
      </c>
      <c r="C3" s="1">
        <v>87351.03</v>
      </c>
      <c r="D3" s="1" t="s">
        <v>7</v>
      </c>
      <c r="E3" s="1" t="s">
        <v>8</v>
      </c>
      <c r="F3" s="1">
        <v>35714.69</v>
      </c>
      <c r="G3" s="1">
        <v>35761.15</v>
      </c>
      <c r="H3" s="1">
        <v>365.24</v>
      </c>
    </row>
    <row r="4" spans="2:7" ht="12.75">
      <c r="B4" s="2" t="s">
        <v>9</v>
      </c>
      <c r="C4" s="3">
        <f>F14</f>
        <v>428619.84</v>
      </c>
      <c r="D4" s="1" t="s">
        <v>7</v>
      </c>
      <c r="E4" s="1" t="s">
        <v>10</v>
      </c>
      <c r="F4" s="1">
        <v>35718.94</v>
      </c>
      <c r="G4" s="1">
        <v>36147.5</v>
      </c>
    </row>
    <row r="5" spans="2:7" ht="12.75">
      <c r="B5" s="2" t="s">
        <v>11</v>
      </c>
      <c r="C5" s="3">
        <f>G14+H14</f>
        <v>433690.6</v>
      </c>
      <c r="D5" s="1" t="s">
        <v>7</v>
      </c>
      <c r="E5" s="1" t="s">
        <v>12</v>
      </c>
      <c r="F5" s="1">
        <v>35718.94</v>
      </c>
      <c r="G5" s="1">
        <v>30877.39</v>
      </c>
    </row>
    <row r="6" spans="2:8" ht="12.75">
      <c r="B6" s="2" t="s">
        <v>13</v>
      </c>
      <c r="C6" s="1">
        <f>C8+C9</f>
        <v>435770.93000000005</v>
      </c>
      <c r="D6" s="1" t="s">
        <v>7</v>
      </c>
      <c r="E6" s="1" t="s">
        <v>14</v>
      </c>
      <c r="F6" s="1">
        <v>35718.94</v>
      </c>
      <c r="G6" s="1">
        <v>35927.4</v>
      </c>
      <c r="H6" s="1">
        <v>936.44</v>
      </c>
    </row>
    <row r="7" spans="2:7" ht="12.75">
      <c r="B7" s="2" t="s">
        <v>15</v>
      </c>
      <c r="D7" s="1"/>
      <c r="E7" s="1" t="s">
        <v>16</v>
      </c>
      <c r="F7" s="1">
        <v>35718.94</v>
      </c>
      <c r="G7" s="1">
        <v>34671.88</v>
      </c>
    </row>
    <row r="8" spans="2:16" ht="12.75">
      <c r="B8" s="2" t="s">
        <v>17</v>
      </c>
      <c r="C8" s="3">
        <f>C29</f>
        <v>435770.93000000005</v>
      </c>
      <c r="D8" s="1" t="s">
        <v>7</v>
      </c>
      <c r="E8" s="3" t="s">
        <v>18</v>
      </c>
      <c r="F8" s="3">
        <v>35718.94</v>
      </c>
      <c r="G8" s="3">
        <v>33296.13</v>
      </c>
      <c r="H8" s="3">
        <v>525.12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35718.94</v>
      </c>
      <c r="G9" s="1">
        <v>33318.86</v>
      </c>
      <c r="H9" s="1">
        <v>485.79</v>
      </c>
    </row>
    <row r="10" spans="2:7" ht="12.75">
      <c r="B10" s="2"/>
      <c r="D10" s="1"/>
      <c r="E10" s="1" t="s">
        <v>21</v>
      </c>
      <c r="F10" s="1">
        <v>35718.94</v>
      </c>
      <c r="G10" s="1">
        <v>37079.04</v>
      </c>
    </row>
    <row r="11" spans="2:8" ht="12.75">
      <c r="B11" s="2"/>
      <c r="D11" s="1"/>
      <c r="E11" s="1" t="s">
        <v>22</v>
      </c>
      <c r="F11" s="1">
        <v>35718.94</v>
      </c>
      <c r="G11" s="1">
        <v>35797.03</v>
      </c>
      <c r="H11" s="1">
        <v>517.68</v>
      </c>
    </row>
    <row r="12" spans="2:8" ht="12.75">
      <c r="B12" s="2" t="s">
        <v>23</v>
      </c>
      <c r="C12" s="1">
        <v>39706.66</v>
      </c>
      <c r="D12" s="1" t="s">
        <v>7</v>
      </c>
      <c r="E12" s="1" t="s">
        <v>24</v>
      </c>
      <c r="F12" s="1">
        <v>35718.94</v>
      </c>
      <c r="G12" s="1">
        <v>40105.09</v>
      </c>
      <c r="H12" s="1">
        <v>603.19</v>
      </c>
    </row>
    <row r="13" spans="2:8" ht="12.75">
      <c r="B13" s="2" t="s">
        <v>25</v>
      </c>
      <c r="C13" s="1">
        <f>C3+C5-C6</f>
        <v>85270.69999999995</v>
      </c>
      <c r="D13" s="1" t="s">
        <v>7</v>
      </c>
      <c r="E13" s="1" t="s">
        <v>26</v>
      </c>
      <c r="F13" s="1">
        <v>35720</v>
      </c>
      <c r="G13" s="1">
        <v>38312.13</v>
      </c>
      <c r="H13" s="1">
        <v>7567.27</v>
      </c>
    </row>
    <row r="14" spans="2:8" ht="12.75">
      <c r="B14" s="2"/>
      <c r="D14" s="1"/>
      <c r="F14" s="3">
        <f>F2+F3+F4+F5+F6+F7+F8+F9+F10+F11+F12+F13</f>
        <v>428619.84</v>
      </c>
      <c r="G14" s="3">
        <f>G2+G3+G4+G5+G6+G7+G8+G9+G10+G11+G12+G13</f>
        <v>422689.87</v>
      </c>
      <c r="H14" s="3">
        <f>H2+H3+H4+H5+H6+H7+H8+H9+H10+H11+H12+H13</f>
        <v>11000.73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117324.24000000003</v>
      </c>
      <c r="E17" s="9">
        <v>9777.02</v>
      </c>
      <c r="F17" s="9">
        <v>9777.02</v>
      </c>
      <c r="G17" s="9">
        <v>9777.02</v>
      </c>
      <c r="H17" s="9">
        <v>9777.02</v>
      </c>
      <c r="I17" s="9">
        <v>9777.02</v>
      </c>
      <c r="J17" s="9">
        <v>9777.02</v>
      </c>
      <c r="K17" s="9">
        <v>9777.02</v>
      </c>
      <c r="L17" s="9">
        <v>9777.02</v>
      </c>
      <c r="M17" s="9">
        <v>9777.02</v>
      </c>
      <c r="N17" s="9">
        <v>9777.02</v>
      </c>
      <c r="O17" s="9">
        <v>9777.02</v>
      </c>
      <c r="P17" s="9">
        <v>9777.02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3628.560000000001</v>
      </c>
      <c r="E18" s="9">
        <v>302.38</v>
      </c>
      <c r="F18" s="9">
        <v>302.38</v>
      </c>
      <c r="G18" s="9">
        <v>302.38</v>
      </c>
      <c r="H18" s="9">
        <v>302.38</v>
      </c>
      <c r="I18" s="9">
        <v>302.38</v>
      </c>
      <c r="J18" s="9">
        <v>302.38</v>
      </c>
      <c r="K18" s="9">
        <v>302.38</v>
      </c>
      <c r="L18" s="9">
        <v>302.38</v>
      </c>
      <c r="M18" s="9">
        <v>302.38</v>
      </c>
      <c r="N18" s="9">
        <v>302.38</v>
      </c>
      <c r="O18" s="9">
        <v>302.38</v>
      </c>
      <c r="P18" s="9">
        <v>302.38</v>
      </c>
    </row>
    <row r="19" spans="1:16" ht="12.75">
      <c r="A19" s="21">
        <v>3</v>
      </c>
      <c r="B19" s="12" t="s">
        <v>37</v>
      </c>
      <c r="C19" s="9">
        <f t="shared" si="0"/>
        <v>11288.88</v>
      </c>
      <c r="E19" s="13">
        <v>940.74</v>
      </c>
      <c r="F19" s="13">
        <v>940.74</v>
      </c>
      <c r="G19" s="13">
        <v>940.74</v>
      </c>
      <c r="H19" s="13">
        <v>940.74</v>
      </c>
      <c r="I19" s="13">
        <v>940.74</v>
      </c>
      <c r="J19" s="13">
        <v>940.74</v>
      </c>
      <c r="K19" s="13">
        <v>940.74</v>
      </c>
      <c r="L19" s="13">
        <v>940.74</v>
      </c>
      <c r="M19" s="13">
        <v>940.74</v>
      </c>
      <c r="N19" s="13">
        <v>940.74</v>
      </c>
      <c r="O19" s="13">
        <v>940.74</v>
      </c>
      <c r="P19" s="13">
        <v>940.74</v>
      </c>
    </row>
    <row r="20" spans="1:16" ht="12.75">
      <c r="A20" s="21">
        <v>4</v>
      </c>
      <c r="B20" s="22" t="s">
        <v>64</v>
      </c>
      <c r="C20" s="9">
        <f t="shared" si="0"/>
        <v>2551.05</v>
      </c>
      <c r="E20" s="5">
        <v>0</v>
      </c>
      <c r="F20" s="5">
        <v>802.8</v>
      </c>
      <c r="G20" s="5">
        <v>1209.48</v>
      </c>
      <c r="H20" s="5">
        <v>538.77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19">
        <v>5</v>
      </c>
      <c r="B21" s="12" t="s">
        <v>39</v>
      </c>
      <c r="C21" s="9">
        <f t="shared" si="0"/>
        <v>76603.44</v>
      </c>
      <c r="E21" s="5">
        <v>6383.62</v>
      </c>
      <c r="F21" s="5">
        <v>6383.62</v>
      </c>
      <c r="G21" s="5">
        <v>6383.62</v>
      </c>
      <c r="H21" s="5">
        <v>6383.62</v>
      </c>
      <c r="I21" s="5">
        <v>6383.62</v>
      </c>
      <c r="J21" s="5">
        <v>6383.62</v>
      </c>
      <c r="K21" s="5">
        <v>6383.62</v>
      </c>
      <c r="L21" s="5">
        <v>6383.62</v>
      </c>
      <c r="M21" s="5">
        <v>6383.62</v>
      </c>
      <c r="N21" s="5">
        <v>6383.62</v>
      </c>
      <c r="O21" s="5">
        <v>6383.62</v>
      </c>
      <c r="P21" s="5">
        <v>6383.62</v>
      </c>
    </row>
    <row r="22" spans="1:16" ht="22.5">
      <c r="A22" s="20">
        <v>6</v>
      </c>
      <c r="B22" s="12" t="s">
        <v>41</v>
      </c>
      <c r="C22" s="9">
        <f t="shared" si="0"/>
        <v>29028.720000000005</v>
      </c>
      <c r="E22" s="5">
        <v>2419.06</v>
      </c>
      <c r="F22" s="5">
        <v>2419.06</v>
      </c>
      <c r="G22" s="5">
        <v>2419.06</v>
      </c>
      <c r="H22" s="5">
        <v>2419.06</v>
      </c>
      <c r="I22" s="5">
        <v>2419.06</v>
      </c>
      <c r="J22" s="5">
        <v>2419.06</v>
      </c>
      <c r="K22" s="5">
        <v>2419.06</v>
      </c>
      <c r="L22" s="5">
        <v>2419.06</v>
      </c>
      <c r="M22" s="5">
        <v>2419.06</v>
      </c>
      <c r="N22" s="5">
        <v>2419.06</v>
      </c>
      <c r="O22" s="5">
        <v>2419.06</v>
      </c>
      <c r="P22" s="5">
        <v>2419.06</v>
      </c>
    </row>
    <row r="23" spans="1:16" ht="12.75">
      <c r="A23" s="21">
        <v>7</v>
      </c>
      <c r="B23" s="12" t="s">
        <v>162</v>
      </c>
      <c r="C23" s="9">
        <f t="shared" si="0"/>
        <v>0</v>
      </c>
      <c r="E23" s="5"/>
      <c r="F23" s="5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1">
        <v>8</v>
      </c>
      <c r="B24" s="12" t="s">
        <v>66</v>
      </c>
      <c r="C24" s="9">
        <f t="shared" si="0"/>
        <v>93536.88</v>
      </c>
      <c r="E24" s="15">
        <v>7794.74</v>
      </c>
      <c r="F24" s="15">
        <v>7794.74</v>
      </c>
      <c r="G24" s="15">
        <v>7794.74</v>
      </c>
      <c r="H24" s="15">
        <v>7794.74</v>
      </c>
      <c r="I24" s="15">
        <v>7794.74</v>
      </c>
      <c r="J24" s="15">
        <v>7794.74</v>
      </c>
      <c r="K24" s="15">
        <v>7794.74</v>
      </c>
      <c r="L24" s="15">
        <v>7794.74</v>
      </c>
      <c r="M24" s="15">
        <v>7794.74</v>
      </c>
      <c r="N24" s="15">
        <v>7794.74</v>
      </c>
      <c r="O24" s="15">
        <v>7794.74</v>
      </c>
      <c r="P24" s="15">
        <v>7794.74</v>
      </c>
    </row>
    <row r="25" spans="1:16" ht="12.75">
      <c r="A25" s="19">
        <v>9</v>
      </c>
      <c r="B25" s="16" t="s">
        <v>45</v>
      </c>
      <c r="C25" s="9">
        <f t="shared" si="0"/>
        <v>48381.12000000002</v>
      </c>
      <c r="E25" s="5">
        <v>4031.76</v>
      </c>
      <c r="F25" s="5">
        <v>4031.76</v>
      </c>
      <c r="G25" s="5">
        <v>4031.76</v>
      </c>
      <c r="H25" s="5">
        <v>4031.76</v>
      </c>
      <c r="I25" s="5">
        <v>4031.76</v>
      </c>
      <c r="J25" s="5">
        <v>4031.76</v>
      </c>
      <c r="K25" s="5">
        <v>4031.76</v>
      </c>
      <c r="L25" s="5">
        <v>4031.76</v>
      </c>
      <c r="M25" s="5">
        <v>4031.76</v>
      </c>
      <c r="N25" s="5">
        <v>4031.76</v>
      </c>
      <c r="O25" s="5">
        <v>4031.76</v>
      </c>
      <c r="P25" s="5">
        <v>4031.76</v>
      </c>
    </row>
    <row r="26" spans="1:16" ht="12.75">
      <c r="A26" s="20">
        <v>10</v>
      </c>
      <c r="B26" s="12" t="s">
        <v>47</v>
      </c>
      <c r="C26" s="9">
        <f t="shared" si="0"/>
        <v>21106.760000000002</v>
      </c>
      <c r="E26" s="5">
        <v>1343.92</v>
      </c>
      <c r="F26" s="5">
        <v>1343.92</v>
      </c>
      <c r="G26" s="5">
        <v>1343.92</v>
      </c>
      <c r="H26" s="5">
        <v>3415</v>
      </c>
      <c r="I26" s="5">
        <v>1707.5</v>
      </c>
      <c r="J26" s="5">
        <v>1707.5</v>
      </c>
      <c r="K26" s="5">
        <v>1707.5</v>
      </c>
      <c r="L26" s="5">
        <v>1707.5</v>
      </c>
      <c r="M26" s="5">
        <v>1707.5</v>
      </c>
      <c r="N26" s="5">
        <v>1707.5</v>
      </c>
      <c r="O26" s="5">
        <v>1707.5</v>
      </c>
      <c r="P26" s="5">
        <v>1707.5</v>
      </c>
    </row>
    <row r="27" spans="1:16" ht="22.5">
      <c r="A27" s="21">
        <v>11</v>
      </c>
      <c r="B27" s="12" t="s">
        <v>49</v>
      </c>
      <c r="C27" s="9">
        <f t="shared" si="0"/>
        <v>67.2</v>
      </c>
      <c r="E27" s="5">
        <v>33.6</v>
      </c>
      <c r="F27" s="5">
        <v>0</v>
      </c>
      <c r="G27" s="5">
        <v>0</v>
      </c>
      <c r="H27" s="5">
        <v>33.6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32254.08</v>
      </c>
      <c r="E28" s="15">
        <v>2687.84</v>
      </c>
      <c r="F28" s="15">
        <v>2687.84</v>
      </c>
      <c r="G28" s="15">
        <v>2687.84</v>
      </c>
      <c r="H28" s="15">
        <v>2687.84</v>
      </c>
      <c r="I28" s="15">
        <v>2687.84</v>
      </c>
      <c r="J28" s="15">
        <v>2687.84</v>
      </c>
      <c r="K28" s="15">
        <v>2687.84</v>
      </c>
      <c r="L28" s="15">
        <v>2687.84</v>
      </c>
      <c r="M28" s="15">
        <v>2687.84</v>
      </c>
      <c r="N28" s="15">
        <v>2687.84</v>
      </c>
      <c r="O28" s="15">
        <v>2687.84</v>
      </c>
      <c r="P28" s="15">
        <v>2687.84</v>
      </c>
    </row>
    <row r="29" spans="1:16" ht="12.75">
      <c r="A29" s="19"/>
      <c r="B29" s="6" t="s">
        <v>52</v>
      </c>
      <c r="C29" s="15">
        <f>SUM(C17:C28)</f>
        <v>435770.93000000005</v>
      </c>
      <c r="E29" s="15">
        <f>SUM(E17:E28)</f>
        <v>35714.67999999999</v>
      </c>
      <c r="F29" s="15">
        <f aca="true" t="shared" si="1" ref="F29:P29">SUM(F17:F28)</f>
        <v>36483.880000000005</v>
      </c>
      <c r="G29" s="15">
        <f t="shared" si="1"/>
        <v>36890.56</v>
      </c>
      <c r="H29" s="15">
        <f t="shared" si="1"/>
        <v>38324.53</v>
      </c>
      <c r="I29" s="15">
        <f t="shared" si="1"/>
        <v>36044.66</v>
      </c>
      <c r="J29" s="15">
        <f t="shared" si="1"/>
        <v>36044.66</v>
      </c>
      <c r="K29" s="15">
        <f t="shared" si="1"/>
        <v>36044.66</v>
      </c>
      <c r="L29" s="15">
        <f t="shared" si="1"/>
        <v>36044.66</v>
      </c>
      <c r="M29" s="15">
        <f t="shared" si="1"/>
        <v>36044.66</v>
      </c>
      <c r="N29" s="15">
        <f t="shared" si="1"/>
        <v>36044.66</v>
      </c>
      <c r="O29" s="15">
        <f t="shared" si="1"/>
        <v>36044.66</v>
      </c>
      <c r="P29" s="15">
        <f t="shared" si="1"/>
        <v>36044.66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435770.93000000005</v>
      </c>
      <c r="E35" s="17">
        <f>E29+E30</f>
        <v>35714.67999999999</v>
      </c>
      <c r="F35" s="17">
        <f aca="true" t="shared" si="3" ref="F35:P35">F29+F30</f>
        <v>36483.880000000005</v>
      </c>
      <c r="G35" s="17">
        <f t="shared" si="3"/>
        <v>36890.56</v>
      </c>
      <c r="H35" s="17">
        <f t="shared" si="3"/>
        <v>38324.53</v>
      </c>
      <c r="I35" s="17">
        <f t="shared" si="3"/>
        <v>36044.66</v>
      </c>
      <c r="J35" s="17">
        <f t="shared" si="3"/>
        <v>36044.66</v>
      </c>
      <c r="K35" s="17">
        <f t="shared" si="3"/>
        <v>36044.66</v>
      </c>
      <c r="L35" s="17">
        <f t="shared" si="3"/>
        <v>36044.66</v>
      </c>
      <c r="M35" s="17">
        <f t="shared" si="3"/>
        <v>36044.66</v>
      </c>
      <c r="N35" s="17">
        <f t="shared" si="3"/>
        <v>36044.66</v>
      </c>
      <c r="O35" s="17">
        <f t="shared" si="3"/>
        <v>36044.66</v>
      </c>
      <c r="P35" s="17">
        <f t="shared" si="3"/>
        <v>36044.66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V27" sqref="V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633</v>
      </c>
      <c r="D2" s="1"/>
      <c r="E2" s="1" t="s">
        <v>5</v>
      </c>
      <c r="F2" s="1">
        <v>42147</v>
      </c>
      <c r="G2" s="1">
        <v>28039.06</v>
      </c>
    </row>
    <row r="3" spans="2:8" ht="12.75">
      <c r="B3" s="2" t="s">
        <v>6</v>
      </c>
      <c r="C3" s="1">
        <v>-151583.78</v>
      </c>
      <c r="D3" s="1" t="s">
        <v>7</v>
      </c>
      <c r="E3" s="1" t="s">
        <v>8</v>
      </c>
      <c r="F3" s="1">
        <v>42147</v>
      </c>
      <c r="G3" s="1">
        <v>38875.79</v>
      </c>
      <c r="H3" s="1">
        <v>162</v>
      </c>
    </row>
    <row r="4" spans="2:8" ht="12.75">
      <c r="B4" s="2" t="s">
        <v>9</v>
      </c>
      <c r="C4" s="3">
        <f>F14</f>
        <v>505764</v>
      </c>
      <c r="D4" s="1" t="s">
        <v>7</v>
      </c>
      <c r="E4" s="1" t="s">
        <v>10</v>
      </c>
      <c r="F4" s="1">
        <v>42147</v>
      </c>
      <c r="G4" s="1">
        <v>44206.01</v>
      </c>
      <c r="H4" s="1">
        <v>677.03</v>
      </c>
    </row>
    <row r="5" spans="2:8" ht="12.75">
      <c r="B5" s="2" t="s">
        <v>11</v>
      </c>
      <c r="C5" s="3">
        <f>G14+H14</f>
        <v>518694.55999999994</v>
      </c>
      <c r="D5" s="1" t="s">
        <v>7</v>
      </c>
      <c r="E5" s="1" t="s">
        <v>12</v>
      </c>
      <c r="F5" s="1">
        <v>42147</v>
      </c>
      <c r="G5" s="1">
        <v>46768.34</v>
      </c>
      <c r="H5" s="1">
        <v>1516.79</v>
      </c>
    </row>
    <row r="6" spans="2:7" ht="12.75">
      <c r="B6" s="2" t="s">
        <v>63</v>
      </c>
      <c r="C6" s="1">
        <f>C8+C9</f>
        <v>444343.25</v>
      </c>
      <c r="D6" s="1" t="s">
        <v>7</v>
      </c>
      <c r="E6" s="1" t="s">
        <v>14</v>
      </c>
      <c r="F6" s="1">
        <v>42147</v>
      </c>
      <c r="G6" s="1">
        <v>44104.38</v>
      </c>
    </row>
    <row r="7" spans="2:7" ht="12.75">
      <c r="B7" s="2" t="s">
        <v>15</v>
      </c>
      <c r="D7" s="1"/>
      <c r="E7" s="1" t="s">
        <v>16</v>
      </c>
      <c r="F7" s="1">
        <v>42147</v>
      </c>
      <c r="G7" s="1">
        <v>38300.58</v>
      </c>
    </row>
    <row r="8" spans="2:16" ht="12.75">
      <c r="B8" s="2" t="s">
        <v>17</v>
      </c>
      <c r="C8" s="3">
        <f>C29</f>
        <v>436743.25</v>
      </c>
      <c r="D8" s="1" t="s">
        <v>7</v>
      </c>
      <c r="E8" s="3" t="s">
        <v>18</v>
      </c>
      <c r="F8" s="3">
        <v>42147</v>
      </c>
      <c r="G8" s="3">
        <v>42018.55</v>
      </c>
      <c r="H8" s="3">
        <v>1987.11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7600</v>
      </c>
      <c r="D9" s="1" t="s">
        <v>7</v>
      </c>
      <c r="E9" s="1" t="s">
        <v>20</v>
      </c>
      <c r="F9" s="1">
        <v>42147</v>
      </c>
      <c r="G9" s="1">
        <v>48766.92</v>
      </c>
      <c r="H9" s="1">
        <v>508.6</v>
      </c>
    </row>
    <row r="10" spans="2:7" ht="12.75">
      <c r="B10" s="2"/>
      <c r="D10" s="1"/>
      <c r="E10" s="1" t="s">
        <v>21</v>
      </c>
      <c r="F10" s="1">
        <v>42147</v>
      </c>
      <c r="G10" s="1">
        <v>41447.11</v>
      </c>
    </row>
    <row r="11" spans="2:8" ht="12.75">
      <c r="B11" s="2"/>
      <c r="D11" s="1"/>
      <c r="E11" s="1" t="s">
        <v>22</v>
      </c>
      <c r="F11" s="1">
        <v>42147</v>
      </c>
      <c r="G11" s="1">
        <v>42226.84</v>
      </c>
      <c r="H11" s="1">
        <v>1106.28</v>
      </c>
    </row>
    <row r="12" spans="2:8" ht="12.75">
      <c r="B12" s="2" t="s">
        <v>23</v>
      </c>
      <c r="C12" s="1">
        <v>21207.94</v>
      </c>
      <c r="D12" s="1" t="s">
        <v>7</v>
      </c>
      <c r="E12" s="1" t="s">
        <v>24</v>
      </c>
      <c r="F12" s="1">
        <v>42147</v>
      </c>
      <c r="G12" s="1">
        <v>48397.1</v>
      </c>
      <c r="H12" s="1">
        <v>410.13</v>
      </c>
    </row>
    <row r="13" spans="2:7" ht="12.75">
      <c r="B13" s="2" t="s">
        <v>25</v>
      </c>
      <c r="C13" s="3">
        <f>C3+C5-C6</f>
        <v>-77232.47000000009</v>
      </c>
      <c r="D13" s="1" t="s">
        <v>7</v>
      </c>
      <c r="E13" s="1" t="s">
        <v>26</v>
      </c>
      <c r="F13" s="1">
        <v>42147</v>
      </c>
      <c r="G13" s="1">
        <v>49175.94</v>
      </c>
    </row>
    <row r="14" spans="2:8" ht="12.75">
      <c r="B14" s="2"/>
      <c r="D14" s="1"/>
      <c r="F14" s="3">
        <f>F2+F3+F4+F5+F6+F7+F8+F9+F10+F11+F12+F13</f>
        <v>505764</v>
      </c>
      <c r="G14" s="3">
        <f>G2+G3+G4+G5+G6+G7+G8+G9+G10+G11+G12+G13</f>
        <v>512326.61999999994</v>
      </c>
      <c r="H14" s="3">
        <f>H2+H3+H4+H5+H6+H7+H8+H9+H10+H11+H12+H13</f>
        <v>6367.94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116807.39999999998</v>
      </c>
      <c r="E17" s="9">
        <v>9733.95</v>
      </c>
      <c r="F17" s="9">
        <v>9733.95</v>
      </c>
      <c r="G17" s="9">
        <v>9733.95</v>
      </c>
      <c r="H17" s="9">
        <v>9733.95</v>
      </c>
      <c r="I17" s="9">
        <v>9733.95</v>
      </c>
      <c r="J17" s="9">
        <v>9733.95</v>
      </c>
      <c r="K17" s="9">
        <v>9733.95</v>
      </c>
      <c r="L17" s="9">
        <v>9733.95</v>
      </c>
      <c r="M17" s="9">
        <v>9733.95</v>
      </c>
      <c r="N17" s="9">
        <v>9733.95</v>
      </c>
      <c r="O17" s="9">
        <v>9733.95</v>
      </c>
      <c r="P17" s="9">
        <v>9733.95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3612.600000000001</v>
      </c>
      <c r="E18" s="9">
        <v>301.05</v>
      </c>
      <c r="F18" s="9">
        <v>301.05</v>
      </c>
      <c r="G18" s="9">
        <v>301.05</v>
      </c>
      <c r="H18" s="9">
        <v>301.05</v>
      </c>
      <c r="I18" s="9">
        <v>301.05</v>
      </c>
      <c r="J18" s="9">
        <v>301.05</v>
      </c>
      <c r="K18" s="9">
        <v>301.05</v>
      </c>
      <c r="L18" s="9">
        <v>301.05</v>
      </c>
      <c r="M18" s="9">
        <v>301.05</v>
      </c>
      <c r="N18" s="9">
        <v>301.05</v>
      </c>
      <c r="O18" s="9">
        <v>301.05</v>
      </c>
      <c r="P18" s="9">
        <v>301.05</v>
      </c>
    </row>
    <row r="19" spans="1:16" ht="12.75">
      <c r="A19" s="21">
        <v>3</v>
      </c>
      <c r="B19" s="12" t="s">
        <v>37</v>
      </c>
      <c r="C19" s="9">
        <f t="shared" si="0"/>
        <v>11239.200000000003</v>
      </c>
      <c r="E19" s="13">
        <v>936.6</v>
      </c>
      <c r="F19" s="13">
        <v>936.6</v>
      </c>
      <c r="G19" s="13">
        <v>936.6</v>
      </c>
      <c r="H19" s="13">
        <v>936.6</v>
      </c>
      <c r="I19" s="13">
        <v>936.6</v>
      </c>
      <c r="J19" s="13">
        <v>936.6</v>
      </c>
      <c r="K19" s="13">
        <v>936.6</v>
      </c>
      <c r="L19" s="13">
        <v>936.6</v>
      </c>
      <c r="M19" s="13">
        <v>936.6</v>
      </c>
      <c r="N19" s="13">
        <v>936.6</v>
      </c>
      <c r="O19" s="13">
        <v>936.6</v>
      </c>
      <c r="P19" s="13">
        <v>936.6</v>
      </c>
    </row>
    <row r="20" spans="1:16" ht="12.75">
      <c r="A20" s="19">
        <v>4</v>
      </c>
      <c r="B20" s="22" t="s">
        <v>64</v>
      </c>
      <c r="C20" s="9">
        <f t="shared" si="0"/>
        <v>3211.2</v>
      </c>
      <c r="E20" s="5">
        <v>0</v>
      </c>
      <c r="F20" s="5">
        <v>802.8</v>
      </c>
      <c r="G20" s="5">
        <v>1204.2</v>
      </c>
      <c r="H20" s="5">
        <v>1204.2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76266</v>
      </c>
      <c r="E21" s="5">
        <v>6355.5</v>
      </c>
      <c r="F21" s="5">
        <v>6355.5</v>
      </c>
      <c r="G21" s="5">
        <v>6355.5</v>
      </c>
      <c r="H21" s="5">
        <v>6355.5</v>
      </c>
      <c r="I21" s="5">
        <v>6355.5</v>
      </c>
      <c r="J21" s="5">
        <v>6355.5</v>
      </c>
      <c r="K21" s="5">
        <v>6355.5</v>
      </c>
      <c r="L21" s="5">
        <v>6355.5</v>
      </c>
      <c r="M21" s="5">
        <v>6355.5</v>
      </c>
      <c r="N21" s="5">
        <v>6355.5</v>
      </c>
      <c r="O21" s="5">
        <v>6355.5</v>
      </c>
      <c r="P21" s="5">
        <v>6355.5</v>
      </c>
    </row>
    <row r="22" spans="1:16" ht="22.5">
      <c r="A22" s="21">
        <v>6</v>
      </c>
      <c r="B22" s="12" t="s">
        <v>41</v>
      </c>
      <c r="C22" s="9">
        <f t="shared" si="0"/>
        <v>28900.800000000007</v>
      </c>
      <c r="E22" s="5">
        <v>2408.4</v>
      </c>
      <c r="F22" s="5">
        <v>2408.4</v>
      </c>
      <c r="G22" s="5">
        <v>2408.4</v>
      </c>
      <c r="H22" s="5">
        <v>2408.4</v>
      </c>
      <c r="I22" s="5">
        <v>2408.4</v>
      </c>
      <c r="J22" s="5">
        <v>2408.4</v>
      </c>
      <c r="K22" s="5">
        <v>2408.4</v>
      </c>
      <c r="L22" s="5">
        <v>2408.4</v>
      </c>
      <c r="M22" s="5">
        <v>2408.4</v>
      </c>
      <c r="N22" s="5">
        <v>2408.4</v>
      </c>
      <c r="O22" s="5">
        <v>2408.4</v>
      </c>
      <c r="P22" s="5">
        <v>2408.4</v>
      </c>
    </row>
    <row r="23" spans="1:16" ht="12.75">
      <c r="A23" s="19">
        <v>7</v>
      </c>
      <c r="B23" s="12" t="s">
        <v>65</v>
      </c>
      <c r="C23" s="9">
        <f t="shared" si="0"/>
        <v>1342.55</v>
      </c>
      <c r="E23" s="5"/>
      <c r="F23" s="5">
        <v>167.25</v>
      </c>
      <c r="G23" s="5">
        <v>167.25</v>
      </c>
      <c r="H23" s="5">
        <v>167.25</v>
      </c>
      <c r="I23" s="5">
        <v>840.8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93124.79999999999</v>
      </c>
      <c r="E24" s="15">
        <v>7760.4</v>
      </c>
      <c r="F24" s="15">
        <v>7760.4</v>
      </c>
      <c r="G24" s="15">
        <v>7760.4</v>
      </c>
      <c r="H24" s="15">
        <v>7760.4</v>
      </c>
      <c r="I24" s="15">
        <v>7760.4</v>
      </c>
      <c r="J24" s="15">
        <v>7760.4</v>
      </c>
      <c r="K24" s="15">
        <v>7760.4</v>
      </c>
      <c r="L24" s="15">
        <v>7760.4</v>
      </c>
      <c r="M24" s="15">
        <v>7760.4</v>
      </c>
      <c r="N24" s="15">
        <v>7760.4</v>
      </c>
      <c r="O24" s="15">
        <v>7760.4</v>
      </c>
      <c r="P24" s="15">
        <v>7760.4</v>
      </c>
    </row>
    <row r="25" spans="1:16" ht="12.75">
      <c r="A25" s="21">
        <v>9</v>
      </c>
      <c r="B25" s="16" t="s">
        <v>45</v>
      </c>
      <c r="C25" s="9">
        <f t="shared" si="0"/>
        <v>48168</v>
      </c>
      <c r="E25" s="5">
        <v>4014</v>
      </c>
      <c r="F25" s="5">
        <v>4014</v>
      </c>
      <c r="G25" s="5">
        <v>4014</v>
      </c>
      <c r="H25" s="5">
        <v>4014</v>
      </c>
      <c r="I25" s="5">
        <v>4014</v>
      </c>
      <c r="J25" s="5">
        <v>4014</v>
      </c>
      <c r="K25" s="5">
        <v>4014</v>
      </c>
      <c r="L25" s="5">
        <v>4014</v>
      </c>
      <c r="M25" s="5">
        <v>4014</v>
      </c>
      <c r="N25" s="5">
        <v>4014</v>
      </c>
      <c r="O25" s="5">
        <v>4014</v>
      </c>
      <c r="P25" s="5">
        <v>4014</v>
      </c>
    </row>
    <row r="26" spans="1:16" ht="12.75">
      <c r="A26" s="19">
        <v>10</v>
      </c>
      <c r="B26" s="12" t="s">
        <v>47</v>
      </c>
      <c r="C26" s="9">
        <f t="shared" si="0"/>
        <v>21891.8</v>
      </c>
      <c r="E26" s="5">
        <v>1605.6</v>
      </c>
      <c r="F26" s="5">
        <v>1605.6</v>
      </c>
      <c r="G26" s="5">
        <v>1605.6</v>
      </c>
      <c r="H26" s="5">
        <v>3415</v>
      </c>
      <c r="I26" s="5">
        <v>1707.5</v>
      </c>
      <c r="J26" s="5">
        <v>1707.5</v>
      </c>
      <c r="K26" s="5">
        <v>1707.5</v>
      </c>
      <c r="L26" s="5">
        <v>1707.5</v>
      </c>
      <c r="M26" s="5">
        <v>1707.5</v>
      </c>
      <c r="N26" s="5">
        <v>1707.5</v>
      </c>
      <c r="O26" s="5">
        <v>1707.5</v>
      </c>
      <c r="P26" s="5">
        <v>1707.5</v>
      </c>
    </row>
    <row r="27" spans="1:16" ht="22.5">
      <c r="A27" s="20">
        <v>11</v>
      </c>
      <c r="B27" s="12" t="s">
        <v>49</v>
      </c>
      <c r="C27" s="9">
        <f t="shared" si="0"/>
        <v>66.9</v>
      </c>
      <c r="E27" s="5">
        <v>0</v>
      </c>
      <c r="F27" s="5">
        <v>66.9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32112</v>
      </c>
      <c r="E28" s="15">
        <v>2676</v>
      </c>
      <c r="F28" s="15">
        <v>2676</v>
      </c>
      <c r="G28" s="15">
        <v>2676</v>
      </c>
      <c r="H28" s="15">
        <v>2676</v>
      </c>
      <c r="I28" s="15">
        <v>2676</v>
      </c>
      <c r="J28" s="15">
        <v>2676</v>
      </c>
      <c r="K28" s="15">
        <v>2676</v>
      </c>
      <c r="L28" s="15">
        <v>2676</v>
      </c>
      <c r="M28" s="15">
        <v>2676</v>
      </c>
      <c r="N28" s="15">
        <v>2676</v>
      </c>
      <c r="O28" s="15">
        <v>2676</v>
      </c>
      <c r="P28" s="15">
        <v>2676</v>
      </c>
    </row>
    <row r="29" spans="1:16" ht="12.75">
      <c r="A29" s="19"/>
      <c r="B29" s="6" t="s">
        <v>52</v>
      </c>
      <c r="C29" s="15">
        <f>SUM(C17:C28)</f>
        <v>436743.25</v>
      </c>
      <c r="E29" s="15">
        <f>SUM(E17:E28)</f>
        <v>35791.5</v>
      </c>
      <c r="F29" s="15">
        <f aca="true" t="shared" si="1" ref="F29:P29">SUM(F17:F28)</f>
        <v>36828.450000000004</v>
      </c>
      <c r="G29" s="15">
        <f t="shared" si="1"/>
        <v>37162.950000000004</v>
      </c>
      <c r="H29" s="15">
        <f t="shared" si="1"/>
        <v>38972.350000000006</v>
      </c>
      <c r="I29" s="15">
        <f t="shared" si="1"/>
        <v>36734.2</v>
      </c>
      <c r="J29" s="15">
        <f t="shared" si="1"/>
        <v>35893.4</v>
      </c>
      <c r="K29" s="15">
        <f t="shared" si="1"/>
        <v>35893.4</v>
      </c>
      <c r="L29" s="15">
        <f t="shared" si="1"/>
        <v>35893.4</v>
      </c>
      <c r="M29" s="15">
        <f t="shared" si="1"/>
        <v>35893.4</v>
      </c>
      <c r="N29" s="15">
        <f t="shared" si="1"/>
        <v>35893.4</v>
      </c>
      <c r="O29" s="15">
        <f t="shared" si="1"/>
        <v>35893.4</v>
      </c>
      <c r="P29" s="15">
        <f t="shared" si="1"/>
        <v>35893.4</v>
      </c>
    </row>
    <row r="30" spans="1:16" ht="12.75">
      <c r="A30" s="19">
        <v>13</v>
      </c>
      <c r="B30" s="5" t="s">
        <v>19</v>
      </c>
      <c r="C30" s="15">
        <f>C31+C32+C33+C34</f>
        <v>7600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600</v>
      </c>
      <c r="K30" s="15">
        <f t="shared" si="2"/>
        <v>7000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4" t="s">
        <v>634</v>
      </c>
      <c r="C31" s="9">
        <f>E31+F31+G31+H31+I31+J31+K31+L31+M31+N31+O31+P31</f>
        <v>7000</v>
      </c>
      <c r="E31" s="4"/>
      <c r="F31" s="4"/>
      <c r="G31" s="4"/>
      <c r="H31" s="4"/>
      <c r="I31" s="4"/>
      <c r="J31" s="4"/>
      <c r="K31" s="4">
        <v>7000</v>
      </c>
      <c r="L31" s="4"/>
      <c r="M31" s="4"/>
      <c r="N31" s="4"/>
      <c r="O31" s="4"/>
      <c r="P31" s="4"/>
    </row>
    <row r="32" spans="1:16" ht="12.75">
      <c r="A32" s="4"/>
      <c r="B32" s="24" t="s">
        <v>635</v>
      </c>
      <c r="C32" s="9">
        <f>E32+F32+G32+H32+I32+J32+K32+L32+M32+N32+O32+P32</f>
        <v>600</v>
      </c>
      <c r="E32" s="4"/>
      <c r="F32" s="4"/>
      <c r="G32" s="4"/>
      <c r="H32" s="4"/>
      <c r="I32" s="4"/>
      <c r="J32" s="4">
        <v>600</v>
      </c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444343.25</v>
      </c>
      <c r="E35" s="17">
        <f>E29+E30</f>
        <v>35791.5</v>
      </c>
      <c r="F35" s="17">
        <f aca="true" t="shared" si="3" ref="F35:P35">F29+F30</f>
        <v>36828.450000000004</v>
      </c>
      <c r="G35" s="17">
        <f t="shared" si="3"/>
        <v>37162.950000000004</v>
      </c>
      <c r="H35" s="17">
        <f t="shared" si="3"/>
        <v>38972.350000000006</v>
      </c>
      <c r="I35" s="17">
        <f t="shared" si="3"/>
        <v>36734.2</v>
      </c>
      <c r="J35" s="17">
        <f t="shared" si="3"/>
        <v>36493.4</v>
      </c>
      <c r="K35" s="17">
        <f t="shared" si="3"/>
        <v>42893.4</v>
      </c>
      <c r="L35" s="17">
        <f t="shared" si="3"/>
        <v>35893.4</v>
      </c>
      <c r="M35" s="17">
        <f t="shared" si="3"/>
        <v>35893.4</v>
      </c>
      <c r="N35" s="17">
        <f t="shared" si="3"/>
        <v>35893.4</v>
      </c>
      <c r="O35" s="17">
        <f t="shared" si="3"/>
        <v>35893.4</v>
      </c>
      <c r="P35" s="17">
        <f t="shared" si="3"/>
        <v>35893.4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30" sqref="B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636</v>
      </c>
      <c r="F1" s="1" t="s">
        <v>2</v>
      </c>
      <c r="G1" s="1" t="s">
        <v>3</v>
      </c>
    </row>
    <row r="2" spans="2:7" ht="12.75">
      <c r="B2" s="2" t="s">
        <v>637</v>
      </c>
      <c r="D2" s="1"/>
      <c r="E2" s="1" t="s">
        <v>5</v>
      </c>
      <c r="F2" s="1">
        <v>66782.71</v>
      </c>
      <c r="G2" s="1">
        <v>35747.76</v>
      </c>
    </row>
    <row r="3" spans="2:8" ht="12.75">
      <c r="B3" s="2" t="s">
        <v>6</v>
      </c>
      <c r="C3" s="1">
        <v>-3750.77</v>
      </c>
      <c r="D3" s="1" t="s">
        <v>7</v>
      </c>
      <c r="E3" s="1" t="s">
        <v>8</v>
      </c>
      <c r="F3" s="1">
        <v>66782.71</v>
      </c>
      <c r="G3" s="1">
        <v>66680.69</v>
      </c>
      <c r="H3" s="1">
        <v>1923.07</v>
      </c>
    </row>
    <row r="4" spans="2:8" ht="12.75">
      <c r="B4" s="2" t="s">
        <v>638</v>
      </c>
      <c r="C4" s="3">
        <f>F14</f>
        <v>467478.9700000001</v>
      </c>
      <c r="D4" s="1" t="s">
        <v>7</v>
      </c>
      <c r="E4" s="1" t="s">
        <v>10</v>
      </c>
      <c r="F4" s="1">
        <v>66782.71</v>
      </c>
      <c r="G4" s="1">
        <v>66010.4</v>
      </c>
      <c r="H4" s="1">
        <v>616.96</v>
      </c>
    </row>
    <row r="5" spans="2:8" ht="12.75">
      <c r="B5" s="2" t="s">
        <v>137</v>
      </c>
      <c r="C5" s="3">
        <f>G14+H14</f>
        <v>432570.02</v>
      </c>
      <c r="D5" s="1" t="s">
        <v>7</v>
      </c>
      <c r="E5" s="1" t="s">
        <v>12</v>
      </c>
      <c r="F5" s="1">
        <v>66782.71</v>
      </c>
      <c r="G5" s="1">
        <v>57252.03</v>
      </c>
      <c r="H5" s="1">
        <v>2014.49</v>
      </c>
    </row>
    <row r="6" spans="2:8" ht="12.75">
      <c r="B6" s="2" t="s">
        <v>98</v>
      </c>
      <c r="C6" s="1">
        <f>C8+C9</f>
        <v>360866.72000000003</v>
      </c>
      <c r="D6" s="1" t="s">
        <v>7</v>
      </c>
      <c r="E6" s="1" t="s">
        <v>14</v>
      </c>
      <c r="F6" s="1">
        <v>66782.71</v>
      </c>
      <c r="G6" s="1">
        <v>74719.71</v>
      </c>
      <c r="H6" s="1">
        <v>841.35</v>
      </c>
    </row>
    <row r="7" spans="2:7" ht="12.75">
      <c r="B7" s="2" t="s">
        <v>15</v>
      </c>
      <c r="D7" s="1"/>
      <c r="E7" s="1" t="s">
        <v>16</v>
      </c>
      <c r="F7" s="1">
        <v>66782.71</v>
      </c>
      <c r="G7" s="1">
        <v>64822.44</v>
      </c>
    </row>
    <row r="8" spans="2:16" ht="12.75">
      <c r="B8" s="2" t="s">
        <v>17</v>
      </c>
      <c r="C8" s="3">
        <f>C29</f>
        <v>353769.72000000003</v>
      </c>
      <c r="D8" s="1" t="s">
        <v>7</v>
      </c>
      <c r="E8" s="3" t="s">
        <v>18</v>
      </c>
      <c r="F8" s="3">
        <v>66782.71</v>
      </c>
      <c r="G8" s="3">
        <v>67090.77</v>
      </c>
      <c r="H8" s="3">
        <v>1626.72</v>
      </c>
      <c r="I8" s="3"/>
      <c r="J8" s="3"/>
      <c r="K8" s="3"/>
      <c r="L8" s="3"/>
      <c r="M8" s="3"/>
      <c r="N8" s="3"/>
      <c r="O8" s="3"/>
      <c r="P8" s="3"/>
    </row>
    <row r="9" spans="2:5" ht="12.75">
      <c r="B9" s="2" t="s">
        <v>19</v>
      </c>
      <c r="C9" s="3">
        <f>C30</f>
        <v>7097</v>
      </c>
      <c r="D9" s="1" t="s">
        <v>7</v>
      </c>
      <c r="E9" s="1" t="s">
        <v>20</v>
      </c>
    </row>
    <row r="10" spans="2:8" ht="12.75">
      <c r="B10" s="2"/>
      <c r="D10" s="1"/>
      <c r="E10" s="1" t="s">
        <v>21</v>
      </c>
      <c r="H10" s="1">
        <v>-6776.37</v>
      </c>
    </row>
    <row r="11" spans="2:5" ht="12.75">
      <c r="B11" s="2"/>
      <c r="D11" s="1"/>
      <c r="E11" s="1" t="s">
        <v>22</v>
      </c>
    </row>
    <row r="12" spans="2:5" ht="12.75">
      <c r="B12" s="2" t="s">
        <v>639</v>
      </c>
      <c r="C12" s="1">
        <v>35943.48</v>
      </c>
      <c r="D12" s="1" t="s">
        <v>7</v>
      </c>
      <c r="E12" s="1" t="s">
        <v>24</v>
      </c>
    </row>
    <row r="13" spans="2:5" ht="12.75">
      <c r="B13" s="2" t="s">
        <v>640</v>
      </c>
      <c r="C13" s="1">
        <f>C3+C5-C6</f>
        <v>67952.52999999997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467478.9700000001</v>
      </c>
      <c r="G14" s="3">
        <f>G2+G3+G4+G5+G6+G7+G8+G9+G10+G11+G12+G13</f>
        <v>432323.80000000005</v>
      </c>
      <c r="H14" s="3">
        <f>H2+H3+H4+H5+H6+H7+H8+H9+H10+H11+H12+H13</f>
        <v>246.22000000000025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93048.12999999999</v>
      </c>
      <c r="E17" s="9">
        <v>13292.59</v>
      </c>
      <c r="F17" s="9">
        <v>13292.59</v>
      </c>
      <c r="G17" s="9">
        <v>13292.59</v>
      </c>
      <c r="H17" s="9">
        <v>13292.59</v>
      </c>
      <c r="I17" s="9">
        <v>13292.59</v>
      </c>
      <c r="J17" s="9">
        <v>13292.59</v>
      </c>
      <c r="K17" s="9">
        <v>13292.59</v>
      </c>
      <c r="L17" s="9"/>
      <c r="M17" s="9"/>
      <c r="N17" s="9"/>
      <c r="O17" s="9"/>
      <c r="P17" s="9"/>
    </row>
    <row r="18" spans="1:16" ht="12.75">
      <c r="A18" s="20">
        <v>2</v>
      </c>
      <c r="B18" s="8" t="s">
        <v>641</v>
      </c>
      <c r="C18" s="9">
        <f aca="true" t="shared" si="0" ref="C18:C28">E18+F18+G18+H18+I18+J18+K18+L18+M18+N18+O18+P18</f>
        <v>2877.7700000000004</v>
      </c>
      <c r="E18" s="9">
        <v>411.11</v>
      </c>
      <c r="F18" s="9">
        <v>411.11</v>
      </c>
      <c r="G18" s="9">
        <v>411.11</v>
      </c>
      <c r="H18" s="9">
        <v>411.11</v>
      </c>
      <c r="I18" s="9">
        <v>411.11</v>
      </c>
      <c r="J18" s="9">
        <v>411.11</v>
      </c>
      <c r="K18" s="9">
        <v>411.11</v>
      </c>
      <c r="L18" s="9"/>
      <c r="M18" s="9"/>
      <c r="N18" s="9"/>
      <c r="O18" s="9"/>
      <c r="P18" s="9"/>
    </row>
    <row r="19" spans="1:16" ht="12.75">
      <c r="A19" s="21">
        <v>3</v>
      </c>
      <c r="B19" s="12" t="s">
        <v>37</v>
      </c>
      <c r="C19" s="9">
        <f t="shared" si="0"/>
        <v>8953.07</v>
      </c>
      <c r="E19" s="13">
        <v>1279.01</v>
      </c>
      <c r="F19" s="13">
        <v>1279.01</v>
      </c>
      <c r="G19" s="13">
        <v>1279.01</v>
      </c>
      <c r="H19" s="13">
        <v>1279.01</v>
      </c>
      <c r="I19" s="13">
        <v>1279.01</v>
      </c>
      <c r="J19" s="13">
        <v>1279.01</v>
      </c>
      <c r="K19" s="13">
        <v>1279.01</v>
      </c>
      <c r="L19" s="13"/>
      <c r="M19" s="13"/>
      <c r="N19" s="13"/>
      <c r="O19" s="13"/>
      <c r="P19" s="13"/>
    </row>
    <row r="20" spans="1:16" ht="12.75">
      <c r="A20" s="19">
        <v>4</v>
      </c>
      <c r="B20" s="22" t="s">
        <v>64</v>
      </c>
      <c r="C20" s="9">
        <f t="shared" si="0"/>
        <v>5848.16</v>
      </c>
      <c r="E20" s="5">
        <v>0</v>
      </c>
      <c r="F20" s="5">
        <v>548.16</v>
      </c>
      <c r="G20" s="5">
        <v>5300</v>
      </c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60753.07000000001</v>
      </c>
      <c r="E21" s="5">
        <v>8679.01</v>
      </c>
      <c r="F21" s="5">
        <v>8679.01</v>
      </c>
      <c r="G21" s="5">
        <v>8679.01</v>
      </c>
      <c r="H21" s="5">
        <v>8679.01</v>
      </c>
      <c r="I21" s="5">
        <v>8679.01</v>
      </c>
      <c r="J21" s="5">
        <v>8679.01</v>
      </c>
      <c r="K21" s="5">
        <v>8679.01</v>
      </c>
      <c r="L21" s="5"/>
      <c r="M21" s="5"/>
      <c r="N21" s="5"/>
      <c r="O21" s="5"/>
      <c r="P21" s="5"/>
    </row>
    <row r="22" spans="1:16" ht="22.5">
      <c r="A22" s="21">
        <v>6</v>
      </c>
      <c r="B22" s="12" t="s">
        <v>41</v>
      </c>
      <c r="C22" s="9">
        <f t="shared" si="0"/>
        <v>23022.23</v>
      </c>
      <c r="E22" s="5">
        <v>3288.89</v>
      </c>
      <c r="F22" s="5">
        <v>3288.89</v>
      </c>
      <c r="G22" s="5">
        <v>3288.89</v>
      </c>
      <c r="H22" s="5">
        <v>3288.89</v>
      </c>
      <c r="I22" s="5">
        <v>3288.89</v>
      </c>
      <c r="J22" s="5">
        <v>3288.89</v>
      </c>
      <c r="K22" s="5">
        <v>3288.89</v>
      </c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7752.4</v>
      </c>
      <c r="E23" s="5">
        <v>0</v>
      </c>
      <c r="F23" s="5">
        <v>228.4</v>
      </c>
      <c r="G23" s="5">
        <v>228.4</v>
      </c>
      <c r="H23" s="5">
        <v>1823.9</v>
      </c>
      <c r="I23" s="5">
        <v>1823.9</v>
      </c>
      <c r="J23" s="5">
        <v>1823.9</v>
      </c>
      <c r="K23" s="5">
        <v>1823.9</v>
      </c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74182.71</v>
      </c>
      <c r="E24" s="15">
        <v>10597.53</v>
      </c>
      <c r="F24" s="15">
        <v>10597.53</v>
      </c>
      <c r="G24" s="15">
        <v>10597.53</v>
      </c>
      <c r="H24" s="15">
        <v>10597.53</v>
      </c>
      <c r="I24" s="15">
        <v>10597.53</v>
      </c>
      <c r="J24" s="15">
        <v>10597.53</v>
      </c>
      <c r="K24" s="15">
        <v>10597.53</v>
      </c>
      <c r="L24" s="15"/>
      <c r="M24" s="15"/>
      <c r="N24" s="15"/>
      <c r="O24" s="15"/>
      <c r="P24" s="15"/>
    </row>
    <row r="25" spans="1:16" ht="12.75">
      <c r="A25" s="21">
        <v>9</v>
      </c>
      <c r="B25" s="16" t="s">
        <v>45</v>
      </c>
      <c r="C25" s="9">
        <f t="shared" si="0"/>
        <v>38370.36</v>
      </c>
      <c r="E25" s="5">
        <v>5481.48</v>
      </c>
      <c r="F25" s="5">
        <v>5481.48</v>
      </c>
      <c r="G25" s="5">
        <v>5481.48</v>
      </c>
      <c r="H25" s="5">
        <v>5481.48</v>
      </c>
      <c r="I25" s="5">
        <v>5481.48</v>
      </c>
      <c r="J25" s="5">
        <v>5481.48</v>
      </c>
      <c r="K25" s="5">
        <v>5481.48</v>
      </c>
      <c r="L25" s="5"/>
      <c r="M25" s="5"/>
      <c r="N25" s="5"/>
      <c r="O25" s="5"/>
      <c r="P25" s="5"/>
    </row>
    <row r="26" spans="1:16" ht="12.75">
      <c r="A26" s="19">
        <v>10</v>
      </c>
      <c r="B26" s="12" t="s">
        <v>47</v>
      </c>
      <c r="C26" s="9">
        <f t="shared" si="0"/>
        <v>13292.58</v>
      </c>
      <c r="E26" s="5">
        <v>2329.62</v>
      </c>
      <c r="F26" s="5">
        <v>1827.16</v>
      </c>
      <c r="G26" s="5">
        <v>1827.16</v>
      </c>
      <c r="H26" s="5">
        <v>1827.16</v>
      </c>
      <c r="I26" s="5">
        <v>1827.16</v>
      </c>
      <c r="J26" s="5">
        <v>1827.16</v>
      </c>
      <c r="K26" s="5">
        <v>1827.16</v>
      </c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89</v>
      </c>
      <c r="E27" s="5">
        <v>89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25580.24</v>
      </c>
      <c r="E28" s="15">
        <v>3654.32</v>
      </c>
      <c r="F28" s="15">
        <v>3654.32</v>
      </c>
      <c r="G28" s="15">
        <v>3654.32</v>
      </c>
      <c r="H28" s="15">
        <v>3654.32</v>
      </c>
      <c r="I28" s="15">
        <v>3654.32</v>
      </c>
      <c r="J28" s="15">
        <v>3654.32</v>
      </c>
      <c r="K28" s="15">
        <v>3654.32</v>
      </c>
      <c r="L28" s="15"/>
      <c r="M28" s="15"/>
      <c r="N28" s="15"/>
      <c r="O28" s="15"/>
      <c r="P28" s="15"/>
    </row>
    <row r="29" spans="1:16" ht="12.75">
      <c r="A29" s="19"/>
      <c r="B29" s="6" t="s">
        <v>52</v>
      </c>
      <c r="C29" s="15">
        <f>SUM(C17:C28)</f>
        <v>353769.72000000003</v>
      </c>
      <c r="E29" s="15">
        <f>SUM(E17:E28)</f>
        <v>49102.56</v>
      </c>
      <c r="F29" s="15">
        <f aca="true" t="shared" si="1" ref="F29:P29">SUM(F17:F28)</f>
        <v>49287.66000000001</v>
      </c>
      <c r="G29" s="15">
        <f t="shared" si="1"/>
        <v>54039.50000000001</v>
      </c>
      <c r="H29" s="15">
        <f t="shared" si="1"/>
        <v>50335.00000000001</v>
      </c>
      <c r="I29" s="15">
        <f t="shared" si="1"/>
        <v>50335.00000000001</v>
      </c>
      <c r="J29" s="15">
        <f t="shared" si="1"/>
        <v>50335.00000000001</v>
      </c>
      <c r="K29" s="15">
        <f t="shared" si="1"/>
        <v>50335.00000000001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</row>
    <row r="30" spans="1:16" ht="12.75">
      <c r="A30" s="19">
        <v>13</v>
      </c>
      <c r="B30" s="5" t="s">
        <v>19</v>
      </c>
      <c r="C30" s="15">
        <f>C31+C32+C33+C34</f>
        <v>7097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200</v>
      </c>
      <c r="I30" s="15">
        <f t="shared" si="2"/>
        <v>0</v>
      </c>
      <c r="J30" s="15">
        <f t="shared" si="2"/>
        <v>0</v>
      </c>
      <c r="K30" s="15">
        <f t="shared" si="2"/>
        <v>6897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642</v>
      </c>
      <c r="C31" s="9">
        <f>E31+F31+G31+H31+I31+J31+K31+L31+M31+N31+O31+P31</f>
        <v>200</v>
      </c>
      <c r="E31" s="4"/>
      <c r="F31" s="4"/>
      <c r="G31" s="4"/>
      <c r="H31" s="4">
        <v>200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295</v>
      </c>
      <c r="C32" s="9">
        <f>E32+F32+G32+H32+I32+J32+K32+L32+M32+N32+O32+P32</f>
        <v>5897</v>
      </c>
      <c r="E32" s="4"/>
      <c r="F32" s="4"/>
      <c r="G32" s="4"/>
      <c r="H32" s="4"/>
      <c r="I32" s="4"/>
      <c r="J32" s="4"/>
      <c r="K32" s="4">
        <v>5897</v>
      </c>
      <c r="L32" s="4"/>
      <c r="M32" s="4"/>
      <c r="N32" s="4"/>
      <c r="O32" s="4"/>
      <c r="P32" s="4"/>
    </row>
    <row r="33" spans="1:16" ht="12.75">
      <c r="A33" s="4"/>
      <c r="B33" s="4" t="s">
        <v>643</v>
      </c>
      <c r="C33" s="9">
        <f>E33+F33+G33+H33+I33+J33+K33+L33+M33+N33+O33+P33</f>
        <v>1000</v>
      </c>
      <c r="E33" s="4"/>
      <c r="F33" s="4"/>
      <c r="G33" s="4"/>
      <c r="H33" s="4"/>
      <c r="I33" s="4"/>
      <c r="J33" s="4"/>
      <c r="K33" s="4">
        <v>1000</v>
      </c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360866.72000000003</v>
      </c>
      <c r="E35" s="17">
        <f>E29+E30</f>
        <v>49102.56</v>
      </c>
      <c r="F35" s="17">
        <f aca="true" t="shared" si="3" ref="F35:P35">F29+F30</f>
        <v>49287.66000000001</v>
      </c>
      <c r="G35" s="17">
        <f t="shared" si="3"/>
        <v>54039.50000000001</v>
      </c>
      <c r="H35" s="17">
        <f t="shared" si="3"/>
        <v>50535.00000000001</v>
      </c>
      <c r="I35" s="17">
        <f t="shared" si="3"/>
        <v>50335.00000000001</v>
      </c>
      <c r="J35" s="17">
        <f t="shared" si="3"/>
        <v>50335.00000000001</v>
      </c>
      <c r="K35" s="17">
        <f t="shared" si="3"/>
        <v>57232.00000000001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Q27" sqref="Q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300</v>
      </c>
      <c r="F1" s="1" t="s">
        <v>2</v>
      </c>
      <c r="G1" s="1" t="s">
        <v>3</v>
      </c>
    </row>
    <row r="2" spans="2:8" ht="12.75">
      <c r="B2" s="2" t="s">
        <v>644</v>
      </c>
      <c r="D2" s="1"/>
      <c r="E2" s="1" t="s">
        <v>5</v>
      </c>
      <c r="F2" s="1">
        <v>32433.59</v>
      </c>
      <c r="G2" s="1">
        <v>21521.28</v>
      </c>
      <c r="H2" s="1">
        <v>1444.92</v>
      </c>
    </row>
    <row r="3" spans="2:8" ht="12.75">
      <c r="B3" s="2" t="s">
        <v>6</v>
      </c>
      <c r="C3" s="1">
        <v>-27182.44</v>
      </c>
      <c r="D3" s="1" t="s">
        <v>7</v>
      </c>
      <c r="E3" s="1" t="s">
        <v>8</v>
      </c>
      <c r="F3" s="1">
        <v>32433.59</v>
      </c>
      <c r="G3" s="1">
        <v>29300.5</v>
      </c>
      <c r="H3" s="1">
        <v>2966.36</v>
      </c>
    </row>
    <row r="4" spans="2:8" ht="12.75">
      <c r="B4" s="2" t="s">
        <v>68</v>
      </c>
      <c r="C4" s="3">
        <f>F14</f>
        <v>324264.62</v>
      </c>
      <c r="D4" s="1" t="s">
        <v>7</v>
      </c>
      <c r="E4" s="1" t="s">
        <v>10</v>
      </c>
      <c r="F4" s="1">
        <v>32433.59</v>
      </c>
      <c r="G4" s="1">
        <v>29907.02</v>
      </c>
      <c r="H4" s="1">
        <v>19225.86</v>
      </c>
    </row>
    <row r="5" spans="2:7" ht="12.75">
      <c r="B5" s="2" t="s">
        <v>11</v>
      </c>
      <c r="C5" s="3">
        <f>G14+H14</f>
        <v>345205.97</v>
      </c>
      <c r="D5" s="1" t="s">
        <v>7</v>
      </c>
      <c r="E5" s="1" t="s">
        <v>12</v>
      </c>
      <c r="F5" s="1">
        <v>32433.59</v>
      </c>
      <c r="G5" s="1">
        <v>32182.99</v>
      </c>
    </row>
    <row r="6" spans="2:8" ht="12.75">
      <c r="B6" s="2" t="s">
        <v>13</v>
      </c>
      <c r="C6" s="1">
        <f>C8+C9</f>
        <v>309330.2</v>
      </c>
      <c r="D6" s="1" t="s">
        <v>7</v>
      </c>
      <c r="E6" s="1" t="s">
        <v>14</v>
      </c>
      <c r="F6" s="1">
        <v>32421.71</v>
      </c>
      <c r="G6" s="1">
        <v>31537.96</v>
      </c>
      <c r="H6" s="1">
        <v>6213.87</v>
      </c>
    </row>
    <row r="7" spans="2:8" ht="12.75">
      <c r="B7" s="2" t="s">
        <v>15</v>
      </c>
      <c r="D7" s="1"/>
      <c r="E7" s="1" t="s">
        <v>16</v>
      </c>
      <c r="F7" s="1">
        <v>32421.71</v>
      </c>
      <c r="G7" s="1">
        <v>48062.03</v>
      </c>
      <c r="H7" s="1">
        <v>2112.82</v>
      </c>
    </row>
    <row r="8" spans="2:16" ht="12.75">
      <c r="B8" s="2" t="s">
        <v>17</v>
      </c>
      <c r="C8" s="3">
        <f>C28</f>
        <v>292330.2</v>
      </c>
      <c r="D8" s="1" t="s">
        <v>7</v>
      </c>
      <c r="E8" s="3" t="s">
        <v>18</v>
      </c>
      <c r="F8" s="3">
        <v>32421.71</v>
      </c>
      <c r="G8" s="3">
        <v>23991.24</v>
      </c>
      <c r="H8" s="3">
        <v>1088.21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C29</f>
        <v>17000</v>
      </c>
      <c r="D9" s="1" t="s">
        <v>7</v>
      </c>
      <c r="E9" s="1" t="s">
        <v>20</v>
      </c>
      <c r="F9" s="1">
        <v>32421.71</v>
      </c>
      <c r="G9" s="1">
        <v>28082.31</v>
      </c>
      <c r="H9" s="1">
        <v>2781.44</v>
      </c>
    </row>
    <row r="10" spans="2:8" ht="12.75">
      <c r="B10" s="2"/>
      <c r="D10" s="1"/>
      <c r="E10" s="1" t="s">
        <v>21</v>
      </c>
      <c r="F10" s="1">
        <v>32421.71</v>
      </c>
      <c r="G10" s="1">
        <v>24415.57</v>
      </c>
      <c r="H10" s="1">
        <v>1663.24</v>
      </c>
    </row>
    <row r="11" spans="2:8" ht="12.75">
      <c r="B11" s="2"/>
      <c r="D11" s="1"/>
      <c r="E11" s="1" t="s">
        <v>22</v>
      </c>
      <c r="F11" s="1">
        <v>32421.71</v>
      </c>
      <c r="G11" s="1">
        <v>34264.2</v>
      </c>
      <c r="H11" s="1">
        <v>4444.15</v>
      </c>
    </row>
    <row r="12" spans="2:5" ht="12.75">
      <c r="B12" s="2" t="s">
        <v>23</v>
      </c>
      <c r="C12" s="1">
        <v>67449.15</v>
      </c>
      <c r="D12" s="1" t="s">
        <v>7</v>
      </c>
      <c r="E12" s="1" t="s">
        <v>24</v>
      </c>
    </row>
    <row r="13" spans="2:5" ht="12.75">
      <c r="B13" s="2" t="s">
        <v>25</v>
      </c>
      <c r="C13" s="1">
        <f>C3+C5-C6</f>
        <v>8693.329999999958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324264.62</v>
      </c>
      <c r="G14" s="3">
        <f>G2+G3+G4+G5+G6+G7+G8+G9+G10+G11+G12+G13</f>
        <v>303265.1</v>
      </c>
      <c r="H14" s="3">
        <f>H2+H3+H4+H5+H6+H7+H8+H9+H10+H11+H12+H13</f>
        <v>41940.87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79445.89999999998</v>
      </c>
      <c r="E17" s="9">
        <v>7944.59</v>
      </c>
      <c r="F17" s="9">
        <v>7944.59</v>
      </c>
      <c r="G17" s="9">
        <v>7944.59</v>
      </c>
      <c r="H17" s="9">
        <v>7944.59</v>
      </c>
      <c r="I17" s="9">
        <v>7944.59</v>
      </c>
      <c r="J17" s="9">
        <v>7944.59</v>
      </c>
      <c r="K17" s="9">
        <v>7944.59</v>
      </c>
      <c r="L17" s="9">
        <v>7944.59</v>
      </c>
      <c r="M17" s="9">
        <v>7944.59</v>
      </c>
      <c r="N17" s="9">
        <v>7944.59</v>
      </c>
      <c r="O17" s="9"/>
      <c r="P17" s="9"/>
    </row>
    <row r="18" spans="1:16" ht="12.75">
      <c r="A18" s="20">
        <v>2</v>
      </c>
      <c r="B18" s="8" t="s">
        <v>35</v>
      </c>
      <c r="C18" s="9">
        <f aca="true" t="shared" si="0" ref="C18:C27">E18+F18+G18+H18+I18+J18+K18+L18+M18+N18+O18+P18</f>
        <v>2457.1</v>
      </c>
      <c r="E18" s="9">
        <v>245.71</v>
      </c>
      <c r="F18" s="9">
        <v>245.71</v>
      </c>
      <c r="G18" s="9">
        <v>245.71</v>
      </c>
      <c r="H18" s="9">
        <v>245.71</v>
      </c>
      <c r="I18" s="9">
        <v>245.71</v>
      </c>
      <c r="J18" s="9">
        <v>245.71</v>
      </c>
      <c r="K18" s="9">
        <v>245.71</v>
      </c>
      <c r="L18" s="9">
        <v>245.71</v>
      </c>
      <c r="M18" s="9">
        <v>245.71</v>
      </c>
      <c r="N18" s="9">
        <v>245.71</v>
      </c>
      <c r="O18" s="9"/>
      <c r="P18" s="9"/>
    </row>
    <row r="19" spans="1:16" ht="12.75">
      <c r="A19" s="21">
        <v>3</v>
      </c>
      <c r="B19" s="12" t="s">
        <v>37</v>
      </c>
      <c r="C19" s="9">
        <f t="shared" si="0"/>
        <v>7644.300000000001</v>
      </c>
      <c r="E19" s="13">
        <v>764.43</v>
      </c>
      <c r="F19" s="13">
        <v>764.43</v>
      </c>
      <c r="G19" s="13">
        <v>764.43</v>
      </c>
      <c r="H19" s="13">
        <v>764.43</v>
      </c>
      <c r="I19" s="13">
        <v>764.43</v>
      </c>
      <c r="J19" s="13">
        <v>764.43</v>
      </c>
      <c r="K19" s="13">
        <v>764.43</v>
      </c>
      <c r="L19" s="13">
        <v>764.43</v>
      </c>
      <c r="M19" s="13">
        <v>764.43</v>
      </c>
      <c r="N19" s="13">
        <v>764.43</v>
      </c>
      <c r="O19" s="13"/>
      <c r="P19" s="13"/>
    </row>
    <row r="20" spans="1:16" ht="12.75">
      <c r="A20" s="19">
        <v>4</v>
      </c>
      <c r="B20" s="22" t="s">
        <v>161</v>
      </c>
      <c r="C20" s="9">
        <f t="shared" si="0"/>
        <v>12327.6</v>
      </c>
      <c r="E20" s="5">
        <v>0</v>
      </c>
      <c r="F20" s="5">
        <v>327.6</v>
      </c>
      <c r="G20" s="5">
        <v>12000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51871.9</v>
      </c>
      <c r="E21" s="5">
        <v>5187.19</v>
      </c>
      <c r="F21" s="5">
        <v>5187.19</v>
      </c>
      <c r="G21" s="5">
        <v>5187.19</v>
      </c>
      <c r="H21" s="5">
        <v>5187.19</v>
      </c>
      <c r="I21" s="5">
        <v>5187.19</v>
      </c>
      <c r="J21" s="5">
        <v>5187.19</v>
      </c>
      <c r="K21" s="5">
        <v>5187.19</v>
      </c>
      <c r="L21" s="5">
        <v>5187.19</v>
      </c>
      <c r="M21" s="5">
        <v>5187.19</v>
      </c>
      <c r="N21" s="5">
        <v>5187.19</v>
      </c>
      <c r="O21" s="5"/>
      <c r="P21" s="5"/>
    </row>
    <row r="22" spans="1:16" ht="12.75">
      <c r="A22" s="21">
        <v>6</v>
      </c>
      <c r="B22" s="12" t="s">
        <v>65</v>
      </c>
      <c r="C22" s="9">
        <f t="shared" si="0"/>
        <v>1365.1</v>
      </c>
      <c r="E22" s="5">
        <v>136.51</v>
      </c>
      <c r="F22" s="5">
        <v>136.51</v>
      </c>
      <c r="G22" s="5">
        <v>136.51</v>
      </c>
      <c r="H22" s="5">
        <v>136.51</v>
      </c>
      <c r="I22" s="5">
        <v>136.51</v>
      </c>
      <c r="J22" s="5">
        <v>136.51</v>
      </c>
      <c r="K22" s="5">
        <v>136.51</v>
      </c>
      <c r="L22" s="5">
        <v>136.51</v>
      </c>
      <c r="M22" s="5">
        <v>136.51</v>
      </c>
      <c r="N22" s="5">
        <v>136.51</v>
      </c>
      <c r="O22" s="5"/>
      <c r="P22" s="5"/>
    </row>
    <row r="23" spans="1:16" ht="45">
      <c r="A23" s="19">
        <v>7</v>
      </c>
      <c r="B23" s="12" t="s">
        <v>66</v>
      </c>
      <c r="C23" s="9">
        <f t="shared" si="0"/>
        <v>63338.30000000001</v>
      </c>
      <c r="E23" s="15">
        <v>6333.83</v>
      </c>
      <c r="F23" s="15">
        <v>6333.83</v>
      </c>
      <c r="G23" s="15">
        <v>6333.83</v>
      </c>
      <c r="H23" s="15">
        <v>6333.83</v>
      </c>
      <c r="I23" s="15">
        <v>6333.83</v>
      </c>
      <c r="J23" s="15">
        <v>6333.83</v>
      </c>
      <c r="K23" s="15">
        <v>6333.83</v>
      </c>
      <c r="L23" s="15">
        <v>6333.83</v>
      </c>
      <c r="M23" s="15">
        <v>6333.83</v>
      </c>
      <c r="N23" s="15">
        <v>6333.83</v>
      </c>
      <c r="O23" s="15"/>
      <c r="P23" s="15"/>
    </row>
    <row r="24" spans="1:16" ht="12.75">
      <c r="A24" s="20">
        <v>8</v>
      </c>
      <c r="B24" s="16" t="s">
        <v>45</v>
      </c>
      <c r="C24" s="9">
        <f t="shared" si="0"/>
        <v>32761.199999999993</v>
      </c>
      <c r="E24" s="5">
        <v>3276.12</v>
      </c>
      <c r="F24" s="5">
        <v>3276.12</v>
      </c>
      <c r="G24" s="5">
        <v>3276.12</v>
      </c>
      <c r="H24" s="5">
        <v>3276.12</v>
      </c>
      <c r="I24" s="5">
        <v>3276.12</v>
      </c>
      <c r="J24" s="5">
        <v>3276.12</v>
      </c>
      <c r="K24" s="5">
        <v>3276.12</v>
      </c>
      <c r="L24" s="5">
        <v>3276.12</v>
      </c>
      <c r="M24" s="5">
        <v>3276.12</v>
      </c>
      <c r="N24" s="5">
        <v>3276.12</v>
      </c>
      <c r="O24" s="5"/>
      <c r="P24" s="5"/>
    </row>
    <row r="25" spans="1:16" ht="12.75">
      <c r="A25" s="21">
        <v>9</v>
      </c>
      <c r="B25" s="12" t="s">
        <v>47</v>
      </c>
      <c r="C25" s="9">
        <f t="shared" si="0"/>
        <v>19011</v>
      </c>
      <c r="E25" s="5">
        <v>2293.28</v>
      </c>
      <c r="F25" s="5">
        <v>1528.86</v>
      </c>
      <c r="G25" s="5">
        <v>1528.86</v>
      </c>
      <c r="H25" s="5">
        <v>3415</v>
      </c>
      <c r="I25" s="5">
        <v>1707.5</v>
      </c>
      <c r="J25" s="5">
        <v>1707.5</v>
      </c>
      <c r="K25" s="5">
        <v>1707.5</v>
      </c>
      <c r="L25" s="5">
        <v>1707.5</v>
      </c>
      <c r="M25" s="5">
        <v>1707.5</v>
      </c>
      <c r="N25" s="5">
        <v>1707.5</v>
      </c>
      <c r="O25" s="5"/>
      <c r="P25" s="5"/>
    </row>
    <row r="26" spans="1:16" ht="22.5">
      <c r="A26" s="19">
        <v>10</v>
      </c>
      <c r="B26" s="12" t="s">
        <v>49</v>
      </c>
      <c r="C26" s="9">
        <f t="shared" si="0"/>
        <v>267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89</v>
      </c>
      <c r="M26" s="5">
        <v>89</v>
      </c>
      <c r="N26" s="5">
        <v>89</v>
      </c>
      <c r="O26" s="5"/>
      <c r="P26" s="5"/>
    </row>
    <row r="27" spans="1:16" ht="33.75">
      <c r="A27" s="20">
        <v>11</v>
      </c>
      <c r="B27" s="6" t="s">
        <v>51</v>
      </c>
      <c r="C27" s="9">
        <f t="shared" si="0"/>
        <v>21840.800000000003</v>
      </c>
      <c r="E27" s="15">
        <v>2184.08</v>
      </c>
      <c r="F27" s="15">
        <v>2184.08</v>
      </c>
      <c r="G27" s="15">
        <v>2184.08</v>
      </c>
      <c r="H27" s="15">
        <v>2184.08</v>
      </c>
      <c r="I27" s="15">
        <v>2184.08</v>
      </c>
      <c r="J27" s="15">
        <v>2184.08</v>
      </c>
      <c r="K27" s="15">
        <v>2184.08</v>
      </c>
      <c r="L27" s="15">
        <v>2184.08</v>
      </c>
      <c r="M27" s="15">
        <v>2184.08</v>
      </c>
      <c r="N27" s="15">
        <v>2184.08</v>
      </c>
      <c r="O27" s="15"/>
      <c r="P27" s="15"/>
    </row>
    <row r="28" spans="1:16" ht="12.75">
      <c r="A28" s="19"/>
      <c r="B28" s="6" t="s">
        <v>52</v>
      </c>
      <c r="C28" s="15">
        <f>SUM(C17:C27)</f>
        <v>292330.2</v>
      </c>
      <c r="E28" s="15">
        <f>SUM(E17:E27)</f>
        <v>28365.739999999998</v>
      </c>
      <c r="F28" s="15">
        <f aca="true" t="shared" si="1" ref="F28:P28">SUM(F17:F27)</f>
        <v>27928.92</v>
      </c>
      <c r="G28" s="15">
        <f t="shared" si="1"/>
        <v>39601.32</v>
      </c>
      <c r="H28" s="15">
        <f t="shared" si="1"/>
        <v>29487.46</v>
      </c>
      <c r="I28" s="15">
        <f t="shared" si="1"/>
        <v>27779.96</v>
      </c>
      <c r="J28" s="15">
        <f t="shared" si="1"/>
        <v>27779.96</v>
      </c>
      <c r="K28" s="15">
        <f t="shared" si="1"/>
        <v>27779.96</v>
      </c>
      <c r="L28" s="15">
        <f t="shared" si="1"/>
        <v>27868.96</v>
      </c>
      <c r="M28" s="15">
        <f t="shared" si="1"/>
        <v>27868.96</v>
      </c>
      <c r="N28" s="15">
        <f t="shared" si="1"/>
        <v>27868.96</v>
      </c>
      <c r="O28" s="15">
        <f t="shared" si="1"/>
        <v>0</v>
      </c>
      <c r="P28" s="15">
        <f t="shared" si="1"/>
        <v>0</v>
      </c>
    </row>
    <row r="29" spans="1:16" ht="12.75">
      <c r="A29" s="19">
        <v>12</v>
      </c>
      <c r="B29" s="5" t="s">
        <v>19</v>
      </c>
      <c r="C29" s="15">
        <f>C30+C31+C32+C33</f>
        <v>17000</v>
      </c>
      <c r="E29" s="15">
        <f>E30+E31+E32+E33</f>
        <v>0</v>
      </c>
      <c r="F29" s="15">
        <f aca="true" t="shared" si="2" ref="F29:P29">F30+F31+F32+F33</f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17000</v>
      </c>
      <c r="N29" s="15">
        <f t="shared" si="2"/>
        <v>0</v>
      </c>
      <c r="O29" s="15">
        <f t="shared" si="2"/>
        <v>0</v>
      </c>
      <c r="P29" s="15">
        <f t="shared" si="2"/>
        <v>0</v>
      </c>
    </row>
    <row r="30" spans="1:16" ht="12.75">
      <c r="A30" s="4"/>
      <c r="B30" s="4" t="s">
        <v>166</v>
      </c>
      <c r="C30" s="9">
        <f>E30+F30+G30+H30+I30+J30+K30+L30+M30+N30+O30+P30</f>
        <v>5000</v>
      </c>
      <c r="E30" s="4"/>
      <c r="F30" s="4"/>
      <c r="G30" s="4"/>
      <c r="H30" s="4"/>
      <c r="I30" s="4"/>
      <c r="J30" s="4"/>
      <c r="K30" s="4"/>
      <c r="L30" s="4"/>
      <c r="M30" s="4">
        <v>5000</v>
      </c>
      <c r="N30" s="4"/>
      <c r="O30" s="4"/>
      <c r="P30" s="4"/>
    </row>
    <row r="31" spans="1:16" ht="12.75">
      <c r="A31" s="4"/>
      <c r="B31" s="24" t="s">
        <v>645</v>
      </c>
      <c r="C31" s="9">
        <f>E31+F31+G31+H31+I31+J31+K31+L31+M31+N31+O31+P31</f>
        <v>12000</v>
      </c>
      <c r="E31" s="4"/>
      <c r="F31" s="4"/>
      <c r="G31" s="4"/>
      <c r="H31" s="4"/>
      <c r="I31" s="4"/>
      <c r="J31" s="4"/>
      <c r="K31" s="4"/>
      <c r="L31" s="4"/>
      <c r="M31" s="4">
        <v>12000</v>
      </c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56</v>
      </c>
      <c r="C34" s="17">
        <f>C28+C29</f>
        <v>309330.2</v>
      </c>
      <c r="E34" s="17">
        <f>E28+E29</f>
        <v>28365.739999999998</v>
      </c>
      <c r="F34" s="17">
        <f aca="true" t="shared" si="3" ref="F34:P34">F28+F29</f>
        <v>27928.92</v>
      </c>
      <c r="G34" s="17">
        <f t="shared" si="3"/>
        <v>39601.32</v>
      </c>
      <c r="H34" s="17">
        <f t="shared" si="3"/>
        <v>29487.46</v>
      </c>
      <c r="I34" s="17">
        <f t="shared" si="3"/>
        <v>27779.96</v>
      </c>
      <c r="J34" s="17">
        <f t="shared" si="3"/>
        <v>27779.96</v>
      </c>
      <c r="K34" s="17">
        <f t="shared" si="3"/>
        <v>27779.96</v>
      </c>
      <c r="L34" s="17">
        <f t="shared" si="3"/>
        <v>27868.96</v>
      </c>
      <c r="M34" s="17">
        <f t="shared" si="3"/>
        <v>44868.96</v>
      </c>
      <c r="N34" s="17">
        <f t="shared" si="3"/>
        <v>27868.96</v>
      </c>
      <c r="O34" s="17">
        <f t="shared" si="3"/>
        <v>0</v>
      </c>
      <c r="P34" s="17">
        <f t="shared" si="3"/>
        <v>0</v>
      </c>
    </row>
    <row r="36" ht="12.75">
      <c r="B36" s="18" t="s">
        <v>57</v>
      </c>
    </row>
    <row r="37" ht="12.75">
      <c r="B37" s="18"/>
    </row>
    <row r="38" ht="12.75">
      <c r="B38" s="18" t="s">
        <v>58</v>
      </c>
    </row>
    <row r="39" ht="12.75">
      <c r="B39" s="18"/>
    </row>
    <row r="40" ht="12.75">
      <c r="B40" s="18" t="s">
        <v>59</v>
      </c>
    </row>
    <row r="41" ht="12.75">
      <c r="B41" s="18"/>
    </row>
    <row r="42" ht="12.75">
      <c r="B42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E34" sqref="E34"/>
    </sheetView>
  </sheetViews>
  <sheetFormatPr defaultColWidth="9.140625" defaultRowHeight="12.75"/>
  <cols>
    <col min="1" max="1" width="6.00390625" style="0" customWidth="1"/>
    <col min="2" max="2" width="57.57421875" style="0" customWidth="1"/>
    <col min="3" max="3" width="16.28125" style="0" customWidth="1"/>
    <col min="4" max="4" width="16.57421875" style="0" customWidth="1"/>
    <col min="5" max="5" width="9.57421875" style="0" hidden="1" customWidth="1"/>
    <col min="6" max="16" width="9.140625" style="0" hidden="1" customWidth="1"/>
  </cols>
  <sheetData>
    <row r="1" spans="1:16" ht="12.75">
      <c r="A1" s="1"/>
      <c r="B1" s="2" t="s">
        <v>78</v>
      </c>
      <c r="C1" s="1"/>
      <c r="D1" s="1"/>
      <c r="E1" s="1" t="s">
        <v>79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92</v>
      </c>
      <c r="C2" s="1"/>
      <c r="D2" s="1"/>
      <c r="E2" s="1" t="s">
        <v>5</v>
      </c>
      <c r="F2" s="1">
        <v>908.19</v>
      </c>
      <c r="G2" s="1">
        <v>211.48</v>
      </c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6</v>
      </c>
      <c r="C3" s="1">
        <v>-12104.75</v>
      </c>
      <c r="D3" s="1" t="s">
        <v>7</v>
      </c>
      <c r="E3" s="1" t="s">
        <v>8</v>
      </c>
      <c r="F3" s="1">
        <v>908.19</v>
      </c>
      <c r="G3" s="1">
        <v>236.98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81</v>
      </c>
      <c r="C4" s="3">
        <f>F14</f>
        <v>10898.280000000004</v>
      </c>
      <c r="D4" s="1" t="s">
        <v>7</v>
      </c>
      <c r="E4" s="1" t="s">
        <v>10</v>
      </c>
      <c r="F4" s="1">
        <v>908.19</v>
      </c>
      <c r="G4" s="1">
        <v>1123.06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11</v>
      </c>
      <c r="C5" s="3">
        <f>G14+H14</f>
        <v>3547.49</v>
      </c>
      <c r="D5" s="1" t="s">
        <v>7</v>
      </c>
      <c r="E5" s="1" t="s">
        <v>12</v>
      </c>
      <c r="F5" s="1">
        <v>908.19</v>
      </c>
      <c r="G5" s="1">
        <v>205.61</v>
      </c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63</v>
      </c>
      <c r="C6" s="1">
        <f>C8+C9</f>
        <v>10898.279999999999</v>
      </c>
      <c r="D6" s="1" t="s">
        <v>7</v>
      </c>
      <c r="E6" s="1" t="s">
        <v>14</v>
      </c>
      <c r="F6" s="1">
        <v>908.19</v>
      </c>
      <c r="G6" s="1">
        <v>1153.53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15</v>
      </c>
      <c r="C7" s="1"/>
      <c r="D7" s="1"/>
      <c r="E7" s="1" t="s">
        <v>16</v>
      </c>
      <c r="F7" s="1">
        <v>908.19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17</v>
      </c>
      <c r="C8" s="3">
        <f>C21</f>
        <v>10898.279999999999</v>
      </c>
      <c r="D8" s="1" t="s">
        <v>7</v>
      </c>
      <c r="E8" s="3" t="s">
        <v>18</v>
      </c>
      <c r="F8" s="3">
        <v>908.19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2"/>
      <c r="C9" s="1"/>
      <c r="D9" s="1"/>
      <c r="E9" s="1" t="s">
        <v>20</v>
      </c>
      <c r="F9" s="1">
        <v>908.19</v>
      </c>
      <c r="G9" s="1">
        <v>616.83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2"/>
      <c r="C10" s="1"/>
      <c r="D10" s="1"/>
      <c r="E10" s="1" t="s">
        <v>21</v>
      </c>
      <c r="F10" s="1">
        <v>908.19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22</v>
      </c>
      <c r="F11" s="1">
        <v>908.19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 t="s">
        <v>23</v>
      </c>
      <c r="C12" s="1">
        <v>19452.54</v>
      </c>
      <c r="D12" s="1" t="s">
        <v>7</v>
      </c>
      <c r="E12" s="1" t="s">
        <v>24</v>
      </c>
      <c r="F12" s="1">
        <v>908.19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25</v>
      </c>
      <c r="C13" s="1">
        <f>C3+C5-C6</f>
        <v>-19455.54</v>
      </c>
      <c r="D13" s="1" t="s">
        <v>7</v>
      </c>
      <c r="E13" s="1" t="s">
        <v>26</v>
      </c>
      <c r="F13" s="1">
        <v>908.19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2"/>
      <c r="C14" s="1"/>
      <c r="D14" s="1"/>
      <c r="E14" s="1"/>
      <c r="F14" s="3">
        <f>F2+F3+F4+F5+F6+F7+F8+F9+F10+F11+F12+F13</f>
        <v>10898.280000000004</v>
      </c>
      <c r="G14" s="3">
        <f>G2+G3+G4+G5+G6+G7+G8+G9+G10+G11+G12+G13</f>
        <v>3547.49</v>
      </c>
      <c r="H14" s="3">
        <f>H2+H3+H4+H5+H6+H7+H8+H9+H10+H11+H12+H13</f>
        <v>0</v>
      </c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2"/>
      <c r="C15" s="1"/>
      <c r="D15" s="1"/>
      <c r="E15" s="1" t="s">
        <v>28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</row>
    <row r="16" spans="1:16" ht="12.75">
      <c r="A16" s="25" t="s">
        <v>29</v>
      </c>
      <c r="B16" s="25" t="s">
        <v>30</v>
      </c>
      <c r="C16" s="25" t="s">
        <v>82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25" t="s">
        <v>32</v>
      </c>
      <c r="B17" s="25" t="s">
        <v>83</v>
      </c>
      <c r="C17" s="25">
        <f>E17+F17+G17+H17+I17+J17+K17+L17+M17+N17+O17+P17</f>
        <v>1876.3200000000006</v>
      </c>
      <c r="E17" s="25">
        <v>156.36</v>
      </c>
      <c r="F17" s="25">
        <v>156.36</v>
      </c>
      <c r="G17" s="25">
        <v>156.36</v>
      </c>
      <c r="H17" s="25">
        <v>156.36</v>
      </c>
      <c r="I17" s="25">
        <v>156.36</v>
      </c>
      <c r="J17" s="25">
        <v>156.36</v>
      </c>
      <c r="K17" s="25">
        <v>156.36</v>
      </c>
      <c r="L17" s="25">
        <v>156.36</v>
      </c>
      <c r="M17" s="25">
        <v>156.36</v>
      </c>
      <c r="N17" s="25">
        <v>156.36</v>
      </c>
      <c r="O17" s="25">
        <v>156.36</v>
      </c>
      <c r="P17" s="25">
        <v>156.36</v>
      </c>
    </row>
    <row r="18" spans="1:16" ht="12.75">
      <c r="A18" s="25" t="s">
        <v>34</v>
      </c>
      <c r="B18" s="25" t="s">
        <v>84</v>
      </c>
      <c r="C18" s="25">
        <f>E18+F18+G18+H18+I18+J18+K18+L18+M18+N18+O18+P18</f>
        <v>687.96</v>
      </c>
      <c r="E18" s="25">
        <v>57.33</v>
      </c>
      <c r="F18" s="25">
        <v>57.33</v>
      </c>
      <c r="G18" s="25">
        <v>57.33</v>
      </c>
      <c r="H18" s="25">
        <v>57.33</v>
      </c>
      <c r="I18" s="25">
        <v>57.33</v>
      </c>
      <c r="J18" s="25">
        <v>57.33</v>
      </c>
      <c r="K18" s="25">
        <v>57.33</v>
      </c>
      <c r="L18" s="25">
        <v>57.33</v>
      </c>
      <c r="M18" s="25">
        <v>57.33</v>
      </c>
      <c r="N18" s="25">
        <v>57.33</v>
      </c>
      <c r="O18" s="25">
        <v>57.33</v>
      </c>
      <c r="P18" s="25">
        <v>57.33</v>
      </c>
    </row>
    <row r="19" spans="1:16" ht="12.75">
      <c r="A19" s="25" t="s">
        <v>36</v>
      </c>
      <c r="B19" s="25" t="s">
        <v>85</v>
      </c>
      <c r="C19" s="25">
        <f>E19+F19+G19+H19+I19+J19+K19+L19+M19+N19+O19+P19</f>
        <v>4018.439999999999</v>
      </c>
      <c r="E19" s="25">
        <v>334.87</v>
      </c>
      <c r="F19" s="25">
        <v>334.87</v>
      </c>
      <c r="G19" s="25">
        <v>334.87</v>
      </c>
      <c r="H19" s="25">
        <v>334.87</v>
      </c>
      <c r="I19" s="25">
        <v>334.87</v>
      </c>
      <c r="J19" s="25">
        <v>334.87</v>
      </c>
      <c r="K19" s="25">
        <v>334.87</v>
      </c>
      <c r="L19" s="25">
        <v>334.87</v>
      </c>
      <c r="M19" s="25">
        <v>334.87</v>
      </c>
      <c r="N19" s="25">
        <v>334.87</v>
      </c>
      <c r="O19" s="25">
        <v>334.87</v>
      </c>
      <c r="P19" s="25">
        <v>334.87</v>
      </c>
    </row>
    <row r="20" spans="1:16" ht="12.75">
      <c r="A20" s="25" t="s">
        <v>38</v>
      </c>
      <c r="B20" s="26" t="s">
        <v>86</v>
      </c>
      <c r="C20" s="25">
        <f>E20+F20+G20+H20+I20+J20+K20+L20+M20+N20+O20+P20</f>
        <v>4315.56</v>
      </c>
      <c r="E20" s="25">
        <v>359.63</v>
      </c>
      <c r="F20" s="25">
        <v>359.63</v>
      </c>
      <c r="G20" s="25">
        <v>359.63</v>
      </c>
      <c r="H20" s="25">
        <v>359.63</v>
      </c>
      <c r="I20" s="25">
        <v>359.63</v>
      </c>
      <c r="J20" s="25">
        <v>359.63</v>
      </c>
      <c r="K20" s="25">
        <v>359.63</v>
      </c>
      <c r="L20" s="25">
        <v>359.63</v>
      </c>
      <c r="M20" s="25">
        <v>359.63</v>
      </c>
      <c r="N20" s="25">
        <v>359.63</v>
      </c>
      <c r="O20" s="25">
        <v>359.63</v>
      </c>
      <c r="P20" s="25">
        <v>359.63</v>
      </c>
    </row>
    <row r="21" spans="1:16" ht="12.75">
      <c r="A21" s="25"/>
      <c r="B21" s="25" t="s">
        <v>87</v>
      </c>
      <c r="C21" s="25">
        <f>SUM(C17:C20)</f>
        <v>10898.279999999999</v>
      </c>
      <c r="E21" s="25">
        <f aca="true" t="shared" si="0" ref="E21:P21">SUM(E17:E20)</f>
        <v>908.1899999999999</v>
      </c>
      <c r="F21" s="25">
        <f t="shared" si="0"/>
        <v>908.1899999999999</v>
      </c>
      <c r="G21" s="25">
        <f t="shared" si="0"/>
        <v>908.1899999999999</v>
      </c>
      <c r="H21" s="25">
        <f t="shared" si="0"/>
        <v>908.1899999999999</v>
      </c>
      <c r="I21" s="25">
        <f t="shared" si="0"/>
        <v>908.1899999999999</v>
      </c>
      <c r="J21" s="25">
        <f t="shared" si="0"/>
        <v>908.1899999999999</v>
      </c>
      <c r="K21" s="25">
        <f t="shared" si="0"/>
        <v>908.1899999999999</v>
      </c>
      <c r="L21" s="25">
        <f t="shared" si="0"/>
        <v>908.1899999999999</v>
      </c>
      <c r="M21" s="25">
        <f t="shared" si="0"/>
        <v>908.1899999999999</v>
      </c>
      <c r="N21" s="25">
        <f t="shared" si="0"/>
        <v>908.1899999999999</v>
      </c>
      <c r="O21" s="25">
        <f t="shared" si="0"/>
        <v>908.1899999999999</v>
      </c>
      <c r="P21" s="25">
        <f t="shared" si="0"/>
        <v>908.1899999999999</v>
      </c>
    </row>
    <row r="23" spans="2:3" ht="12.75">
      <c r="B23" s="18" t="s">
        <v>57</v>
      </c>
      <c r="C23" s="1"/>
    </row>
    <row r="24" spans="2:3" ht="12.75">
      <c r="B24" s="18"/>
      <c r="C24" s="1"/>
    </row>
    <row r="25" spans="2:3" ht="12.75">
      <c r="B25" s="18" t="s">
        <v>58</v>
      </c>
      <c r="C25" s="1"/>
    </row>
    <row r="26" spans="2:3" ht="12.75">
      <c r="B26" s="18"/>
      <c r="C26" s="1"/>
    </row>
    <row r="27" spans="2:3" ht="12.75">
      <c r="B27" s="18" t="s">
        <v>59</v>
      </c>
      <c r="C27" s="1"/>
    </row>
    <row r="28" spans="2:3" ht="12.75">
      <c r="B28" s="18"/>
      <c r="C28" s="1"/>
    </row>
    <row r="29" spans="2:3" ht="12.75">
      <c r="B29" s="18" t="s">
        <v>60</v>
      </c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93</v>
      </c>
      <c r="F1" s="1" t="s">
        <v>2</v>
      </c>
      <c r="G1" s="1" t="s">
        <v>3</v>
      </c>
    </row>
    <row r="2" spans="2:7" ht="12.75">
      <c r="B2" s="2" t="s">
        <v>94</v>
      </c>
      <c r="D2" s="1"/>
      <c r="E2" s="1" t="s">
        <v>5</v>
      </c>
      <c r="F2" s="1">
        <v>2827.4</v>
      </c>
      <c r="G2" s="1">
        <v>2125.21</v>
      </c>
    </row>
    <row r="3" spans="2:7" ht="12.75">
      <c r="B3" s="2" t="s">
        <v>6</v>
      </c>
      <c r="C3" s="1">
        <v>17152</v>
      </c>
      <c r="D3" s="1" t="s">
        <v>7</v>
      </c>
      <c r="E3" s="1" t="s">
        <v>8</v>
      </c>
      <c r="F3" s="1">
        <v>2827.4</v>
      </c>
      <c r="G3" s="1">
        <v>2113.45</v>
      </c>
    </row>
    <row r="4" spans="2:7" ht="12.75">
      <c r="B4" s="2" t="s">
        <v>81</v>
      </c>
      <c r="C4" s="3">
        <f>F14</f>
        <v>33928.80000000001</v>
      </c>
      <c r="D4" s="1" t="s">
        <v>7</v>
      </c>
      <c r="E4" s="1" t="s">
        <v>10</v>
      </c>
      <c r="F4" s="1">
        <v>2827.4</v>
      </c>
      <c r="G4" s="1">
        <v>2891.95</v>
      </c>
    </row>
    <row r="5" spans="2:7" ht="12.75">
      <c r="B5" s="2" t="s">
        <v>11</v>
      </c>
      <c r="C5" s="3">
        <f>G14+H14</f>
        <v>29722.409999999996</v>
      </c>
      <c r="D5" s="1" t="s">
        <v>7</v>
      </c>
      <c r="E5" s="1" t="s">
        <v>12</v>
      </c>
      <c r="F5" s="1">
        <v>2827.4</v>
      </c>
      <c r="G5" s="1">
        <v>1411.25</v>
      </c>
    </row>
    <row r="6" spans="2:7" ht="12.75">
      <c r="B6" s="2" t="s">
        <v>13</v>
      </c>
      <c r="C6" s="1">
        <f>C8+C9</f>
        <v>34034.8</v>
      </c>
      <c r="D6" s="1" t="s">
        <v>7</v>
      </c>
      <c r="E6" s="1" t="s">
        <v>14</v>
      </c>
      <c r="F6" s="1">
        <v>2827.4</v>
      </c>
      <c r="G6" s="1">
        <v>2883.14</v>
      </c>
    </row>
    <row r="7" spans="2:7" ht="12.75">
      <c r="B7" s="2" t="s">
        <v>15</v>
      </c>
      <c r="D7" s="1"/>
      <c r="E7" s="1" t="s">
        <v>16</v>
      </c>
      <c r="F7" s="1">
        <v>2827.4</v>
      </c>
      <c r="G7" s="1">
        <v>2189.75</v>
      </c>
    </row>
    <row r="8" spans="2:16" ht="12.75">
      <c r="B8" s="2" t="s">
        <v>17</v>
      </c>
      <c r="C8" s="3">
        <f>C29</f>
        <v>33928.8</v>
      </c>
      <c r="D8" s="1" t="s">
        <v>7</v>
      </c>
      <c r="E8" s="3" t="s">
        <v>18</v>
      </c>
      <c r="F8" s="3">
        <v>2827.4</v>
      </c>
      <c r="G8" s="3">
        <v>2821.53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106</v>
      </c>
      <c r="D9" s="1" t="s">
        <v>7</v>
      </c>
      <c r="E9" s="1" t="s">
        <v>20</v>
      </c>
      <c r="F9" s="1">
        <v>2827.4</v>
      </c>
      <c r="G9" s="1">
        <v>1863.09</v>
      </c>
      <c r="H9" s="1">
        <v>322.74</v>
      </c>
    </row>
    <row r="10" spans="2:7" ht="12.75">
      <c r="B10" s="2"/>
      <c r="D10" s="1"/>
      <c r="E10" s="1" t="s">
        <v>21</v>
      </c>
      <c r="F10" s="1">
        <v>2827.4</v>
      </c>
      <c r="G10" s="1">
        <v>2122.26</v>
      </c>
    </row>
    <row r="11" spans="2:8" ht="12.75">
      <c r="B11" s="2"/>
      <c r="D11" s="1"/>
      <c r="E11" s="1" t="s">
        <v>22</v>
      </c>
      <c r="F11" s="1">
        <v>2827.4</v>
      </c>
      <c r="G11" s="1">
        <v>3525.69</v>
      </c>
      <c r="H11" s="1">
        <v>322.74</v>
      </c>
    </row>
    <row r="12" spans="2:7" ht="12.75">
      <c r="B12" s="2" t="s">
        <v>23</v>
      </c>
      <c r="C12" s="1">
        <v>6805.05</v>
      </c>
      <c r="D12" s="1" t="s">
        <v>7</v>
      </c>
      <c r="E12" s="1" t="s">
        <v>24</v>
      </c>
      <c r="F12" s="1">
        <v>2827.4</v>
      </c>
      <c r="G12" s="1">
        <v>2569.21</v>
      </c>
    </row>
    <row r="13" spans="2:7" ht="12.75">
      <c r="B13" s="2" t="s">
        <v>25</v>
      </c>
      <c r="C13" s="1">
        <f>C3+C5-C6</f>
        <v>12839.609999999993</v>
      </c>
      <c r="D13" s="1" t="s">
        <v>7</v>
      </c>
      <c r="E13" s="1" t="s">
        <v>26</v>
      </c>
      <c r="F13" s="1">
        <v>2827.4</v>
      </c>
      <c r="G13" s="1">
        <v>2560.4</v>
      </c>
    </row>
    <row r="14" spans="2:8" ht="12.75">
      <c r="B14" s="2"/>
      <c r="D14" s="1"/>
      <c r="F14" s="3">
        <f>F2+F3+F4+F5+F6+F7+F8+F9+F10+F11+F12+F13</f>
        <v>33928.80000000001</v>
      </c>
      <c r="G14" s="3">
        <f>G2+G3+G4+G5+G6+G7+G8+G9+G10+G11+G12+G13</f>
        <v>29076.929999999997</v>
      </c>
      <c r="H14" s="3">
        <f>H2+H3+H4+H5+H6+H7+H8+H9+H10+H11+H12+H13</f>
        <v>645.48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9991.32</v>
      </c>
      <c r="E17" s="9">
        <v>832.61</v>
      </c>
      <c r="F17" s="9">
        <v>832.61</v>
      </c>
      <c r="G17" s="9">
        <v>832.61</v>
      </c>
      <c r="H17" s="9">
        <v>832.61</v>
      </c>
      <c r="I17" s="9">
        <v>832.61</v>
      </c>
      <c r="J17" s="9">
        <v>832.61</v>
      </c>
      <c r="K17" s="9">
        <v>832.61</v>
      </c>
      <c r="L17" s="9">
        <v>832.61</v>
      </c>
      <c r="M17" s="9">
        <v>832.61</v>
      </c>
      <c r="N17" s="9">
        <v>832.61</v>
      </c>
      <c r="O17" s="9">
        <v>832.61</v>
      </c>
      <c r="P17" s="9">
        <v>832.61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312.24</v>
      </c>
      <c r="E18" s="9">
        <v>26.02</v>
      </c>
      <c r="F18" s="9">
        <v>26.02</v>
      </c>
      <c r="G18" s="9">
        <v>26.02</v>
      </c>
      <c r="H18" s="9">
        <v>26.02</v>
      </c>
      <c r="I18" s="9">
        <v>26.02</v>
      </c>
      <c r="J18" s="9">
        <v>26.02</v>
      </c>
      <c r="K18" s="9">
        <v>26.02</v>
      </c>
      <c r="L18" s="9">
        <v>26.02</v>
      </c>
      <c r="M18" s="9">
        <v>26.02</v>
      </c>
      <c r="N18" s="9">
        <v>26.02</v>
      </c>
      <c r="O18" s="9">
        <v>26.02</v>
      </c>
      <c r="P18" s="9">
        <v>26.02</v>
      </c>
    </row>
    <row r="19" spans="1:16" ht="12.75">
      <c r="A19" s="21">
        <v>3</v>
      </c>
      <c r="B19" s="12" t="s">
        <v>37</v>
      </c>
      <c r="C19" s="9">
        <f t="shared" si="0"/>
        <v>971.4000000000002</v>
      </c>
      <c r="E19" s="13">
        <v>80.95</v>
      </c>
      <c r="F19" s="13">
        <v>80.95</v>
      </c>
      <c r="G19" s="13">
        <v>80.95</v>
      </c>
      <c r="H19" s="13">
        <v>80.95</v>
      </c>
      <c r="I19" s="13">
        <v>80.95</v>
      </c>
      <c r="J19" s="13">
        <v>80.95</v>
      </c>
      <c r="K19" s="13">
        <v>80.95</v>
      </c>
      <c r="L19" s="13">
        <v>80.95</v>
      </c>
      <c r="M19" s="13">
        <v>80.95</v>
      </c>
      <c r="N19" s="13">
        <v>80.95</v>
      </c>
      <c r="O19" s="13">
        <v>80.95</v>
      </c>
      <c r="P19" s="13">
        <v>80.95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6209.879999999998</v>
      </c>
      <c r="E21" s="5">
        <v>517.49</v>
      </c>
      <c r="F21" s="5">
        <v>517.49</v>
      </c>
      <c r="G21" s="5">
        <v>517.49</v>
      </c>
      <c r="H21" s="5">
        <v>517.49</v>
      </c>
      <c r="I21" s="5">
        <v>517.49</v>
      </c>
      <c r="J21" s="5">
        <v>517.49</v>
      </c>
      <c r="K21" s="5">
        <v>517.49</v>
      </c>
      <c r="L21" s="5">
        <v>517.49</v>
      </c>
      <c r="M21" s="5">
        <v>517.49</v>
      </c>
      <c r="N21" s="5">
        <v>517.49</v>
      </c>
      <c r="O21" s="5">
        <v>517.49</v>
      </c>
      <c r="P21" s="5">
        <v>517.49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8048.52</v>
      </c>
      <c r="E24" s="15">
        <v>670.71</v>
      </c>
      <c r="F24" s="15">
        <v>670.71</v>
      </c>
      <c r="G24" s="15">
        <v>670.71</v>
      </c>
      <c r="H24" s="15">
        <v>670.71</v>
      </c>
      <c r="I24" s="15">
        <v>670.71</v>
      </c>
      <c r="J24" s="15">
        <v>670.71</v>
      </c>
      <c r="K24" s="15">
        <v>670.71</v>
      </c>
      <c r="L24" s="15">
        <v>670.71</v>
      </c>
      <c r="M24" s="15">
        <v>670.71</v>
      </c>
      <c r="N24" s="15">
        <v>670.71</v>
      </c>
      <c r="O24" s="15">
        <v>670.71</v>
      </c>
      <c r="P24" s="15">
        <v>670.71</v>
      </c>
    </row>
    <row r="25" spans="1:16" ht="12.75">
      <c r="A25" s="21">
        <v>9</v>
      </c>
      <c r="B25" s="16" t="s">
        <v>45</v>
      </c>
      <c r="C25" s="9">
        <f t="shared" si="0"/>
        <v>5550.720000000001</v>
      </c>
      <c r="E25" s="5">
        <v>462.56</v>
      </c>
      <c r="F25" s="5">
        <v>462.56</v>
      </c>
      <c r="G25" s="5">
        <v>462.56</v>
      </c>
      <c r="H25" s="5">
        <v>462.56</v>
      </c>
      <c r="I25" s="5">
        <v>462.56</v>
      </c>
      <c r="J25" s="5">
        <v>462.56</v>
      </c>
      <c r="K25" s="5">
        <v>462.56</v>
      </c>
      <c r="L25" s="5">
        <v>462.56</v>
      </c>
      <c r="M25" s="5">
        <v>462.56</v>
      </c>
      <c r="N25" s="5">
        <v>462.56</v>
      </c>
      <c r="O25" s="5">
        <v>462.56</v>
      </c>
      <c r="P25" s="5">
        <v>462.56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69.36</v>
      </c>
      <c r="E27" s="5">
        <v>5.78</v>
      </c>
      <c r="F27" s="5">
        <v>5.78</v>
      </c>
      <c r="G27" s="5">
        <v>5.78</v>
      </c>
      <c r="H27" s="5">
        <v>5.78</v>
      </c>
      <c r="I27" s="5">
        <v>5.78</v>
      </c>
      <c r="J27" s="5">
        <v>5.78</v>
      </c>
      <c r="K27" s="5">
        <v>5.78</v>
      </c>
      <c r="L27" s="5">
        <v>5.78</v>
      </c>
      <c r="M27" s="5">
        <v>5.78</v>
      </c>
      <c r="N27" s="5">
        <v>5.78</v>
      </c>
      <c r="O27" s="5">
        <v>5.78</v>
      </c>
      <c r="P27" s="5">
        <v>5.78</v>
      </c>
    </row>
    <row r="28" spans="1:16" ht="33.75">
      <c r="A28" s="21">
        <v>12</v>
      </c>
      <c r="B28" s="6" t="s">
        <v>51</v>
      </c>
      <c r="C28" s="9">
        <f t="shared" si="0"/>
        <v>2775.3600000000006</v>
      </c>
      <c r="E28" s="15">
        <v>231.28</v>
      </c>
      <c r="F28" s="15">
        <v>231.28</v>
      </c>
      <c r="G28" s="15">
        <v>231.28</v>
      </c>
      <c r="H28" s="15">
        <v>231.28</v>
      </c>
      <c r="I28" s="15">
        <v>231.28</v>
      </c>
      <c r="J28" s="15">
        <v>231.28</v>
      </c>
      <c r="K28" s="15">
        <v>231.28</v>
      </c>
      <c r="L28" s="15">
        <v>231.28</v>
      </c>
      <c r="M28" s="15">
        <v>231.28</v>
      </c>
      <c r="N28" s="15">
        <v>231.28</v>
      </c>
      <c r="O28" s="15">
        <v>231.28</v>
      </c>
      <c r="P28" s="15">
        <v>231.28</v>
      </c>
    </row>
    <row r="29" spans="1:16" ht="12.75">
      <c r="A29" s="19"/>
      <c r="B29" s="6" t="s">
        <v>52</v>
      </c>
      <c r="C29" s="15">
        <f>C17+C18+C19+C20+C21+C22+C23+C24+C25+C26+C27+C28</f>
        <v>33928.8</v>
      </c>
      <c r="E29" s="15">
        <f>E17+E18+E19+E21+E22+E24+E25+E26+E27+E28</f>
        <v>2827.4000000000005</v>
      </c>
      <c r="F29" s="15">
        <f aca="true" t="shared" si="1" ref="F29:P29">F17+F18+F19+F21+F22+F24+F25+F26+F27+F28</f>
        <v>2827.4000000000005</v>
      </c>
      <c r="G29" s="15">
        <f t="shared" si="1"/>
        <v>2827.4000000000005</v>
      </c>
      <c r="H29" s="15">
        <f t="shared" si="1"/>
        <v>2827.4000000000005</v>
      </c>
      <c r="I29" s="15">
        <f t="shared" si="1"/>
        <v>2827.4000000000005</v>
      </c>
      <c r="J29" s="15">
        <f t="shared" si="1"/>
        <v>2827.4000000000005</v>
      </c>
      <c r="K29" s="15">
        <f t="shared" si="1"/>
        <v>2827.4000000000005</v>
      </c>
      <c r="L29" s="15">
        <f t="shared" si="1"/>
        <v>2827.4000000000005</v>
      </c>
      <c r="M29" s="15">
        <f t="shared" si="1"/>
        <v>2827.4000000000005</v>
      </c>
      <c r="N29" s="15">
        <f t="shared" si="1"/>
        <v>2827.4000000000005</v>
      </c>
      <c r="O29" s="15">
        <f t="shared" si="1"/>
        <v>2827.4000000000005</v>
      </c>
      <c r="P29" s="15">
        <f t="shared" si="1"/>
        <v>2827.4000000000005</v>
      </c>
    </row>
    <row r="30" spans="1:16" ht="12.75">
      <c r="A30" s="19">
        <v>13</v>
      </c>
      <c r="B30" s="5" t="s">
        <v>19</v>
      </c>
      <c r="C30" s="15">
        <f>C31+C32+C33+C34</f>
        <v>106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106</v>
      </c>
    </row>
    <row r="31" spans="1:16" ht="12.75">
      <c r="A31" s="4"/>
      <c r="B31" s="4" t="s">
        <v>95</v>
      </c>
      <c r="C31" s="9">
        <f>E31+F31+G31+H31+I31+J31+K31+L31+M31+N31+O31+P31</f>
        <v>106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106</v>
      </c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34034.8</v>
      </c>
      <c r="E35" s="17">
        <f>E29+E30</f>
        <v>2827.4000000000005</v>
      </c>
      <c r="F35" s="17">
        <f aca="true" t="shared" si="3" ref="F35:P35">F29+F30</f>
        <v>2827.4000000000005</v>
      </c>
      <c r="G35" s="17">
        <f t="shared" si="3"/>
        <v>2827.4000000000005</v>
      </c>
      <c r="H35" s="17">
        <f t="shared" si="3"/>
        <v>2827.4000000000005</v>
      </c>
      <c r="I35" s="17">
        <f t="shared" si="3"/>
        <v>2827.4000000000005</v>
      </c>
      <c r="J35" s="17">
        <f t="shared" si="3"/>
        <v>2827.4000000000005</v>
      </c>
      <c r="K35" s="17">
        <f t="shared" si="3"/>
        <v>2827.4000000000005</v>
      </c>
      <c r="L35" s="17">
        <f t="shared" si="3"/>
        <v>2827.4000000000005</v>
      </c>
      <c r="M35" s="17">
        <f t="shared" si="3"/>
        <v>2827.4000000000005</v>
      </c>
      <c r="N35" s="17">
        <f t="shared" si="3"/>
        <v>2827.4000000000005</v>
      </c>
      <c r="O35" s="17">
        <f t="shared" si="3"/>
        <v>2827.4000000000005</v>
      </c>
      <c r="P35" s="17">
        <f t="shared" si="3"/>
        <v>2933.4000000000005</v>
      </c>
    </row>
    <row r="36" ht="12.75">
      <c r="C36" s="1">
        <f>SUM(C17:C28)</f>
        <v>33928.8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N17" sqref="N17:P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customWidth="1"/>
    <col min="6" max="6" width="9.7109375" style="1" customWidth="1"/>
    <col min="7" max="16" width="9.140625" style="1" customWidth="1"/>
  </cols>
  <sheetData>
    <row r="1" spans="2:7" ht="12.75">
      <c r="B1" s="2" t="s">
        <v>0</v>
      </c>
      <c r="D1" s="1"/>
      <c r="E1" s="1" t="s">
        <v>96</v>
      </c>
      <c r="F1" s="1" t="s">
        <v>2</v>
      </c>
      <c r="G1" s="1" t="s">
        <v>3</v>
      </c>
    </row>
    <row r="2" spans="2:7" ht="12.75">
      <c r="B2" s="2" t="s">
        <v>97</v>
      </c>
      <c r="D2" s="1"/>
      <c r="E2" s="1" t="s">
        <v>5</v>
      </c>
      <c r="F2" s="1">
        <v>3364.37</v>
      </c>
      <c r="G2" s="1">
        <v>930.52</v>
      </c>
    </row>
    <row r="3" spans="2:7" ht="12.75">
      <c r="B3" s="2" t="s">
        <v>6</v>
      </c>
      <c r="C3" s="1">
        <v>28458.98</v>
      </c>
      <c r="D3" s="1" t="s">
        <v>7</v>
      </c>
      <c r="E3" s="1" t="s">
        <v>8</v>
      </c>
      <c r="F3" s="1">
        <v>3364.37</v>
      </c>
      <c r="G3" s="1">
        <v>4306.35</v>
      </c>
    </row>
    <row r="4" spans="2:7" ht="12.75">
      <c r="B4" s="2" t="s">
        <v>81</v>
      </c>
      <c r="C4" s="3">
        <f>F14</f>
        <v>40372.44</v>
      </c>
      <c r="D4" s="1" t="s">
        <v>7</v>
      </c>
      <c r="E4" s="1" t="s">
        <v>10</v>
      </c>
      <c r="F4" s="1">
        <v>3364.37</v>
      </c>
      <c r="G4" s="1">
        <v>2993.8</v>
      </c>
    </row>
    <row r="5" spans="2:8" ht="12.75">
      <c r="B5" s="2" t="s">
        <v>11</v>
      </c>
      <c r="C5" s="3">
        <f>G14+H14</f>
        <v>38693.200000000004</v>
      </c>
      <c r="D5" s="1" t="s">
        <v>7</v>
      </c>
      <c r="E5" s="1" t="s">
        <v>12</v>
      </c>
      <c r="F5" s="1">
        <v>3364.37</v>
      </c>
      <c r="G5" s="1">
        <v>1686.86</v>
      </c>
      <c r="H5" s="1">
        <v>293.2</v>
      </c>
    </row>
    <row r="6" spans="2:7" ht="12.75">
      <c r="B6" s="2" t="s">
        <v>98</v>
      </c>
      <c r="C6" s="1">
        <f>C8+C9</f>
        <v>34259.759999999995</v>
      </c>
      <c r="D6" s="1" t="s">
        <v>7</v>
      </c>
      <c r="E6" s="1" t="s">
        <v>14</v>
      </c>
      <c r="F6" s="1">
        <v>3364.37</v>
      </c>
      <c r="G6" s="1">
        <v>7296.75</v>
      </c>
    </row>
    <row r="7" spans="2:7" ht="12.75">
      <c r="B7" s="2" t="s">
        <v>15</v>
      </c>
      <c r="D7" s="1"/>
      <c r="E7" s="1" t="s">
        <v>16</v>
      </c>
      <c r="F7" s="1">
        <v>3364.37</v>
      </c>
      <c r="G7" s="1">
        <v>2117.05</v>
      </c>
    </row>
    <row r="8" spans="2:16" ht="12.75">
      <c r="B8" s="2" t="s">
        <v>17</v>
      </c>
      <c r="C8" s="3">
        <f>C29</f>
        <v>34259.759999999995</v>
      </c>
      <c r="D8" s="1" t="s">
        <v>7</v>
      </c>
      <c r="E8" s="3" t="s">
        <v>18</v>
      </c>
      <c r="F8" s="3">
        <v>3364.37</v>
      </c>
      <c r="G8" s="3">
        <v>3305.92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3364.37</v>
      </c>
      <c r="G9" s="1">
        <v>3912.63</v>
      </c>
    </row>
    <row r="10" spans="2:7" ht="12.75">
      <c r="B10" s="2"/>
      <c r="D10" s="1"/>
      <c r="E10" s="1" t="s">
        <v>21</v>
      </c>
      <c r="F10" s="1">
        <v>3364.37</v>
      </c>
      <c r="G10" s="1">
        <v>3654.28</v>
      </c>
    </row>
    <row r="11" spans="2:7" ht="12.75">
      <c r="B11" s="2"/>
      <c r="D11" s="1"/>
      <c r="E11" s="1" t="s">
        <v>22</v>
      </c>
      <c r="F11" s="1">
        <v>3364.37</v>
      </c>
      <c r="G11" s="1">
        <v>2526.2</v>
      </c>
    </row>
    <row r="12" spans="2:8" ht="12.75">
      <c r="B12" s="2" t="s">
        <v>23</v>
      </c>
      <c r="C12" s="1">
        <v>4014.38</v>
      </c>
      <c r="D12" s="1" t="s">
        <v>7</v>
      </c>
      <c r="E12" s="1" t="s">
        <v>24</v>
      </c>
      <c r="F12" s="1">
        <v>3364.37</v>
      </c>
      <c r="G12" s="1">
        <v>1746.48</v>
      </c>
      <c r="H12" s="1">
        <v>386.94</v>
      </c>
    </row>
    <row r="13" spans="2:7" ht="12.75">
      <c r="B13" s="2" t="s">
        <v>25</v>
      </c>
      <c r="C13" s="1">
        <f>C3+C5-C6</f>
        <v>32892.42000000001</v>
      </c>
      <c r="D13" s="1" t="s">
        <v>7</v>
      </c>
      <c r="E13" s="1" t="s">
        <v>26</v>
      </c>
      <c r="F13" s="1">
        <v>3364.37</v>
      </c>
      <c r="G13" s="1">
        <v>3536.22</v>
      </c>
    </row>
    <row r="14" spans="2:8" ht="12.75">
      <c r="B14" s="2"/>
      <c r="D14" s="1"/>
      <c r="F14" s="3">
        <f>F2+F3+F4+F5+F6+F7+F8+F9+F10+F11+F12+F13</f>
        <v>40372.44</v>
      </c>
      <c r="G14" s="3">
        <f>G2+G3+G4+G5+G6+G7+G8+G9+G10+G11+G12+G13</f>
        <v>38013.060000000005</v>
      </c>
      <c r="H14" s="3">
        <f>H2+H3+H4+H5+H6+H7+H8+H9+H10+H11+H12+H13</f>
        <v>680.14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10050</v>
      </c>
      <c r="E17" s="9">
        <v>837.5</v>
      </c>
      <c r="F17" s="9">
        <v>837.5</v>
      </c>
      <c r="G17" s="9">
        <v>837.5</v>
      </c>
      <c r="H17" s="9">
        <v>837.5</v>
      </c>
      <c r="I17" s="9">
        <v>837.5</v>
      </c>
      <c r="J17" s="9">
        <v>837.5</v>
      </c>
      <c r="K17" s="9">
        <v>837.5</v>
      </c>
      <c r="L17" s="9">
        <v>837.5</v>
      </c>
      <c r="M17" s="9">
        <v>837.5</v>
      </c>
      <c r="N17" s="9">
        <v>837.5</v>
      </c>
      <c r="O17" s="9">
        <v>837.5</v>
      </c>
      <c r="P17" s="9">
        <v>837.5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310.79999999999995</v>
      </c>
      <c r="E18" s="9">
        <v>25.9</v>
      </c>
      <c r="F18" s="9">
        <v>25.9</v>
      </c>
      <c r="G18" s="9">
        <v>25.9</v>
      </c>
      <c r="H18" s="9">
        <v>25.9</v>
      </c>
      <c r="I18" s="9">
        <v>25.9</v>
      </c>
      <c r="J18" s="9">
        <v>25.9</v>
      </c>
      <c r="K18" s="9">
        <v>25.9</v>
      </c>
      <c r="L18" s="9">
        <v>25.9</v>
      </c>
      <c r="M18" s="9">
        <v>25.9</v>
      </c>
      <c r="N18" s="9">
        <v>25.9</v>
      </c>
      <c r="O18" s="9">
        <v>25.9</v>
      </c>
      <c r="P18" s="9">
        <v>25.9</v>
      </c>
    </row>
    <row r="19" spans="1:16" ht="12.75">
      <c r="A19" s="21">
        <v>3</v>
      </c>
      <c r="B19" s="12" t="s">
        <v>37</v>
      </c>
      <c r="C19" s="9">
        <f t="shared" si="0"/>
        <v>966.9600000000002</v>
      </c>
      <c r="E19" s="13">
        <v>80.58</v>
      </c>
      <c r="F19" s="13">
        <v>80.58</v>
      </c>
      <c r="G19" s="13">
        <v>80.58</v>
      </c>
      <c r="H19" s="13">
        <v>80.58</v>
      </c>
      <c r="I19" s="13">
        <v>80.58</v>
      </c>
      <c r="J19" s="13">
        <v>80.58</v>
      </c>
      <c r="K19" s="13">
        <v>80.58</v>
      </c>
      <c r="L19" s="13">
        <v>80.58</v>
      </c>
      <c r="M19" s="13">
        <v>80.58</v>
      </c>
      <c r="N19" s="13">
        <v>80.58</v>
      </c>
      <c r="O19" s="13">
        <v>80.58</v>
      </c>
      <c r="P19" s="13">
        <v>80.58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6561.839999999999</v>
      </c>
      <c r="E21" s="5">
        <v>546.82</v>
      </c>
      <c r="F21" s="5">
        <v>546.82</v>
      </c>
      <c r="G21" s="5">
        <v>546.82</v>
      </c>
      <c r="H21" s="5">
        <v>546.82</v>
      </c>
      <c r="I21" s="5">
        <v>546.82</v>
      </c>
      <c r="J21" s="5">
        <v>546.82</v>
      </c>
      <c r="K21" s="5">
        <v>546.82</v>
      </c>
      <c r="L21" s="5">
        <v>546.82</v>
      </c>
      <c r="M21" s="5">
        <v>546.82</v>
      </c>
      <c r="N21" s="5">
        <v>546.82</v>
      </c>
      <c r="O21" s="5">
        <v>546.82</v>
      </c>
      <c r="P21" s="5">
        <v>546.82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8012.399999999999</v>
      </c>
      <c r="E24" s="15">
        <v>667.7</v>
      </c>
      <c r="F24" s="15">
        <v>667.7</v>
      </c>
      <c r="G24" s="15">
        <v>667.7</v>
      </c>
      <c r="H24" s="15">
        <v>667.7</v>
      </c>
      <c r="I24" s="15">
        <v>667.7</v>
      </c>
      <c r="J24" s="15">
        <v>667.7</v>
      </c>
      <c r="K24" s="15">
        <v>667.7</v>
      </c>
      <c r="L24" s="15">
        <v>667.7</v>
      </c>
      <c r="M24" s="15">
        <v>667.7</v>
      </c>
      <c r="N24" s="15">
        <v>667.7</v>
      </c>
      <c r="O24" s="15">
        <v>667.7</v>
      </c>
      <c r="P24" s="15">
        <v>667.7</v>
      </c>
    </row>
    <row r="25" spans="1:16" ht="12.75">
      <c r="A25" s="21">
        <v>9</v>
      </c>
      <c r="B25" s="16" t="s">
        <v>45</v>
      </c>
      <c r="C25" s="9">
        <f t="shared" si="0"/>
        <v>5525.759999999998</v>
      </c>
      <c r="E25" s="5">
        <v>460.48</v>
      </c>
      <c r="F25" s="5">
        <v>460.48</v>
      </c>
      <c r="G25" s="5">
        <v>460.48</v>
      </c>
      <c r="H25" s="5">
        <v>460.48</v>
      </c>
      <c r="I25" s="5">
        <v>460.48</v>
      </c>
      <c r="J25" s="5">
        <v>460.48</v>
      </c>
      <c r="K25" s="5">
        <v>460.48</v>
      </c>
      <c r="L25" s="5">
        <v>460.48</v>
      </c>
      <c r="M25" s="5">
        <v>460.48</v>
      </c>
      <c r="N25" s="5">
        <v>460.48</v>
      </c>
      <c r="O25" s="5">
        <v>460.48</v>
      </c>
      <c r="P25" s="5">
        <v>460.48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69.11999999999999</v>
      </c>
      <c r="E27" s="5">
        <v>5.76</v>
      </c>
      <c r="F27" s="5">
        <v>5.76</v>
      </c>
      <c r="G27" s="5">
        <v>5.76</v>
      </c>
      <c r="H27" s="5">
        <v>5.76</v>
      </c>
      <c r="I27" s="5">
        <v>5.76</v>
      </c>
      <c r="J27" s="5">
        <v>5.76</v>
      </c>
      <c r="K27" s="5">
        <v>5.76</v>
      </c>
      <c r="L27" s="5">
        <v>5.76</v>
      </c>
      <c r="M27" s="5">
        <v>5.76</v>
      </c>
      <c r="N27" s="5">
        <v>5.76</v>
      </c>
      <c r="O27" s="5">
        <v>5.76</v>
      </c>
      <c r="P27" s="5">
        <v>5.76</v>
      </c>
    </row>
    <row r="28" spans="1:16" ht="33.75">
      <c r="A28" s="21">
        <v>12</v>
      </c>
      <c r="B28" s="6" t="s">
        <v>51</v>
      </c>
      <c r="C28" s="9">
        <f t="shared" si="0"/>
        <v>2762.879999999999</v>
      </c>
      <c r="E28" s="15">
        <v>230.24</v>
      </c>
      <c r="F28" s="15">
        <v>230.24</v>
      </c>
      <c r="G28" s="15">
        <v>230.24</v>
      </c>
      <c r="H28" s="15">
        <v>230.24</v>
      </c>
      <c r="I28" s="15">
        <v>230.24</v>
      </c>
      <c r="J28" s="15">
        <v>230.24</v>
      </c>
      <c r="K28" s="15">
        <v>230.24</v>
      </c>
      <c r="L28" s="15">
        <v>230.24</v>
      </c>
      <c r="M28" s="15">
        <v>230.24</v>
      </c>
      <c r="N28" s="15">
        <v>230.24</v>
      </c>
      <c r="O28" s="15">
        <v>230.24</v>
      </c>
      <c r="P28" s="15">
        <v>230.24</v>
      </c>
    </row>
    <row r="29" spans="1:16" ht="12.75">
      <c r="A29" s="19"/>
      <c r="B29" s="6" t="s">
        <v>52</v>
      </c>
      <c r="C29" s="15">
        <f>C17+C18+C19+C20+C21+C22+C23+C24+C25+C26+C27+C28</f>
        <v>34259.759999999995</v>
      </c>
      <c r="E29" s="15">
        <f>E17+E18+E19+E21+E22+E24+E25+E26+E27+E28</f>
        <v>2854.9800000000005</v>
      </c>
      <c r="F29" s="15">
        <f aca="true" t="shared" si="1" ref="F29:P29">F17+F18+F19+F21+F22+F24+F25+F26+F27+F28</f>
        <v>2854.9800000000005</v>
      </c>
      <c r="G29" s="15">
        <f t="shared" si="1"/>
        <v>2854.9800000000005</v>
      </c>
      <c r="H29" s="15">
        <f t="shared" si="1"/>
        <v>2854.9800000000005</v>
      </c>
      <c r="I29" s="15">
        <f t="shared" si="1"/>
        <v>2854.9800000000005</v>
      </c>
      <c r="J29" s="15">
        <f t="shared" si="1"/>
        <v>2854.9800000000005</v>
      </c>
      <c r="K29" s="15">
        <f t="shared" si="1"/>
        <v>2854.9800000000005</v>
      </c>
      <c r="L29" s="15">
        <f t="shared" si="1"/>
        <v>2854.9800000000005</v>
      </c>
      <c r="M29" s="15">
        <f t="shared" si="1"/>
        <v>2854.9800000000005</v>
      </c>
      <c r="N29" s="15">
        <f t="shared" si="1"/>
        <v>2854.9800000000005</v>
      </c>
      <c r="O29" s="15">
        <f t="shared" si="1"/>
        <v>2854.9800000000005</v>
      </c>
      <c r="P29" s="15">
        <f t="shared" si="1"/>
        <v>2854.9800000000005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34259.759999999995</v>
      </c>
      <c r="E35" s="17">
        <f>E29+E30</f>
        <v>2854.9800000000005</v>
      </c>
      <c r="F35" s="17">
        <f aca="true" t="shared" si="3" ref="F35:P35">F29+F30</f>
        <v>2854.9800000000005</v>
      </c>
      <c r="G35" s="17">
        <f t="shared" si="3"/>
        <v>2854.9800000000005</v>
      </c>
      <c r="H35" s="17">
        <f t="shared" si="3"/>
        <v>2854.9800000000005</v>
      </c>
      <c r="I35" s="17">
        <f t="shared" si="3"/>
        <v>2854.9800000000005</v>
      </c>
      <c r="J35" s="17">
        <f t="shared" si="3"/>
        <v>2854.9800000000005</v>
      </c>
      <c r="K35" s="17">
        <f t="shared" si="3"/>
        <v>2854.9800000000005</v>
      </c>
      <c r="L35" s="17">
        <f t="shared" si="3"/>
        <v>2854.9800000000005</v>
      </c>
      <c r="M35" s="17">
        <f t="shared" si="3"/>
        <v>2854.9800000000005</v>
      </c>
      <c r="N35" s="17">
        <f t="shared" si="3"/>
        <v>2854.9800000000005</v>
      </c>
      <c r="O35" s="17">
        <f t="shared" si="3"/>
        <v>2854.9800000000005</v>
      </c>
      <c r="P35" s="17">
        <f t="shared" si="3"/>
        <v>2854.9800000000005</v>
      </c>
    </row>
    <row r="36" ht="12.75">
      <c r="C36" s="1">
        <f>SUM(C17:C28)</f>
        <v>34259.759999999995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R26" sqref="R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99</v>
      </c>
      <c r="F1" s="1" t="s">
        <v>2</v>
      </c>
      <c r="G1" s="1" t="s">
        <v>3</v>
      </c>
    </row>
    <row r="2" spans="2:7" ht="12.75">
      <c r="B2" s="2" t="s">
        <v>100</v>
      </c>
      <c r="D2" s="1"/>
      <c r="E2" s="1" t="s">
        <v>5</v>
      </c>
      <c r="F2" s="1">
        <v>3003.78</v>
      </c>
      <c r="G2" s="1">
        <v>0</v>
      </c>
    </row>
    <row r="3" spans="2:7" ht="12.75">
      <c r="B3" s="2" t="s">
        <v>6</v>
      </c>
      <c r="C3" s="1">
        <v>12055.94</v>
      </c>
      <c r="D3" s="1" t="s">
        <v>7</v>
      </c>
      <c r="E3" s="1" t="s">
        <v>8</v>
      </c>
      <c r="F3" s="1">
        <v>3003.78</v>
      </c>
      <c r="G3" s="1">
        <v>2269.57</v>
      </c>
    </row>
    <row r="4" spans="2:7" ht="12.75">
      <c r="B4" s="2" t="s">
        <v>81</v>
      </c>
      <c r="C4" s="3">
        <f>F14</f>
        <v>36045.35999999999</v>
      </c>
      <c r="D4" s="1" t="s">
        <v>7</v>
      </c>
      <c r="E4" s="1" t="s">
        <v>10</v>
      </c>
      <c r="F4" s="1">
        <v>3003.78</v>
      </c>
      <c r="G4" s="1">
        <v>3352.18</v>
      </c>
    </row>
    <row r="5" spans="2:7" ht="12.75">
      <c r="B5" s="2" t="s">
        <v>11</v>
      </c>
      <c r="C5" s="3">
        <f>G14+H14</f>
        <v>31356.440000000002</v>
      </c>
      <c r="D5" s="1" t="s">
        <v>7</v>
      </c>
      <c r="E5" s="1" t="s">
        <v>12</v>
      </c>
      <c r="F5" s="1">
        <v>3003.78</v>
      </c>
      <c r="G5" s="1">
        <v>1101.12</v>
      </c>
    </row>
    <row r="6" spans="2:7" ht="12.75">
      <c r="B6" s="2" t="s">
        <v>13</v>
      </c>
      <c r="C6" s="1">
        <f>C8+C9</f>
        <v>37836.35999999999</v>
      </c>
      <c r="D6" s="1" t="s">
        <v>7</v>
      </c>
      <c r="E6" s="1" t="s">
        <v>14</v>
      </c>
      <c r="F6" s="1">
        <v>3003.78</v>
      </c>
      <c r="G6" s="1">
        <v>1775.69</v>
      </c>
    </row>
    <row r="7" spans="2:8" ht="12.75">
      <c r="B7" s="2" t="s">
        <v>15</v>
      </c>
      <c r="D7" s="1"/>
      <c r="E7" s="1" t="s">
        <v>16</v>
      </c>
      <c r="F7" s="1">
        <v>3003.78</v>
      </c>
      <c r="G7" s="1">
        <v>3278.57</v>
      </c>
      <c r="H7" s="1">
        <v>220</v>
      </c>
    </row>
    <row r="8" spans="2:16" ht="12.75">
      <c r="B8" s="2" t="s">
        <v>17</v>
      </c>
      <c r="C8" s="3">
        <f>C29</f>
        <v>36045.35999999999</v>
      </c>
      <c r="D8" s="1" t="s">
        <v>7</v>
      </c>
      <c r="E8" s="3" t="s">
        <v>18</v>
      </c>
      <c r="F8" s="3">
        <v>3003.78</v>
      </c>
      <c r="G8" s="3">
        <v>2751.94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1791</v>
      </c>
      <c r="D9" s="1" t="s">
        <v>7</v>
      </c>
      <c r="E9" s="1" t="s">
        <v>20</v>
      </c>
      <c r="F9" s="1">
        <v>3003.78</v>
      </c>
      <c r="G9" s="1">
        <v>5821.14</v>
      </c>
    </row>
    <row r="10" spans="2:7" ht="12.75">
      <c r="B10" s="2"/>
      <c r="D10" s="1"/>
      <c r="E10" s="1" t="s">
        <v>21</v>
      </c>
      <c r="F10" s="1">
        <v>3003.78</v>
      </c>
      <c r="G10" s="1">
        <v>2399.91</v>
      </c>
    </row>
    <row r="11" spans="2:8" ht="12.75">
      <c r="B11" s="2"/>
      <c r="D11" s="1"/>
      <c r="E11" s="1" t="s">
        <v>22</v>
      </c>
      <c r="F11" s="1">
        <v>3003.78</v>
      </c>
      <c r="G11" s="1">
        <v>2280.65</v>
      </c>
      <c r="H11" s="1">
        <v>500</v>
      </c>
    </row>
    <row r="12" spans="2:7" ht="12.75">
      <c r="B12" s="2" t="s">
        <v>23</v>
      </c>
      <c r="C12" s="1">
        <v>14745.14</v>
      </c>
      <c r="D12" s="1" t="s">
        <v>7</v>
      </c>
      <c r="E12" s="1" t="s">
        <v>24</v>
      </c>
      <c r="F12" s="1">
        <v>3003.78</v>
      </c>
      <c r="G12" s="1">
        <v>2575.06</v>
      </c>
    </row>
    <row r="13" spans="2:7" ht="12.75">
      <c r="B13" s="2" t="s">
        <v>25</v>
      </c>
      <c r="C13" s="1">
        <f>C3+C5-C6</f>
        <v>5576.020000000011</v>
      </c>
      <c r="D13" s="1" t="s">
        <v>7</v>
      </c>
      <c r="E13" s="1" t="s">
        <v>26</v>
      </c>
      <c r="F13" s="1">
        <v>3003.78</v>
      </c>
      <c r="G13" s="1">
        <v>3030.61</v>
      </c>
    </row>
    <row r="14" spans="2:8" ht="12.75">
      <c r="B14" s="2"/>
      <c r="D14" s="1"/>
      <c r="F14" s="3">
        <f>F2+F3+F4+F5+F6+F7+F8+F9+F10+F11+F12+F13</f>
        <v>36045.35999999999</v>
      </c>
      <c r="G14" s="3">
        <f>G2+G3+G4+G5+G6+G7+G8+G9+G10+G11+G12+G13</f>
        <v>30636.440000000002</v>
      </c>
      <c r="H14" s="3">
        <f>H2+H3+H4+H5+H6+H7+H8+H9+H10+H11+H12+H13</f>
        <v>720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10573.799999999997</v>
      </c>
      <c r="E17" s="9">
        <v>881.15</v>
      </c>
      <c r="F17" s="9">
        <v>881.15</v>
      </c>
      <c r="G17" s="9">
        <v>881.15</v>
      </c>
      <c r="H17" s="9">
        <v>881.15</v>
      </c>
      <c r="I17" s="9">
        <v>881.15</v>
      </c>
      <c r="J17" s="9">
        <v>881.15</v>
      </c>
      <c r="K17" s="9">
        <v>881.15</v>
      </c>
      <c r="L17" s="9">
        <v>881.15</v>
      </c>
      <c r="M17" s="9">
        <v>881.15</v>
      </c>
      <c r="N17" s="9">
        <v>881.15</v>
      </c>
      <c r="O17" s="9">
        <v>881.15</v>
      </c>
      <c r="P17" s="9">
        <v>881.15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327</v>
      </c>
      <c r="E18" s="9">
        <v>27.25</v>
      </c>
      <c r="F18" s="9">
        <v>27.25</v>
      </c>
      <c r="G18" s="9">
        <v>27.25</v>
      </c>
      <c r="H18" s="9">
        <v>27.25</v>
      </c>
      <c r="I18" s="9">
        <v>27.25</v>
      </c>
      <c r="J18" s="9">
        <v>27.25</v>
      </c>
      <c r="K18" s="9">
        <v>27.25</v>
      </c>
      <c r="L18" s="9">
        <v>27.25</v>
      </c>
      <c r="M18" s="9">
        <v>27.25</v>
      </c>
      <c r="N18" s="9">
        <v>27.25</v>
      </c>
      <c r="O18" s="9">
        <v>27.25</v>
      </c>
      <c r="P18" s="9">
        <v>27.25</v>
      </c>
    </row>
    <row r="19" spans="1:16" ht="12.75">
      <c r="A19" s="21">
        <v>3</v>
      </c>
      <c r="B19" s="12" t="s">
        <v>37</v>
      </c>
      <c r="C19" s="9">
        <f t="shared" si="0"/>
        <v>1017.3599999999998</v>
      </c>
      <c r="E19" s="13">
        <v>84.78</v>
      </c>
      <c r="F19" s="13">
        <v>84.78</v>
      </c>
      <c r="G19" s="13">
        <v>84.78</v>
      </c>
      <c r="H19" s="13">
        <v>84.78</v>
      </c>
      <c r="I19" s="13">
        <v>84.78</v>
      </c>
      <c r="J19" s="13">
        <v>84.78</v>
      </c>
      <c r="K19" s="13">
        <v>84.78</v>
      </c>
      <c r="L19" s="13">
        <v>84.78</v>
      </c>
      <c r="M19" s="13">
        <v>84.78</v>
      </c>
      <c r="N19" s="13">
        <v>84.78</v>
      </c>
      <c r="O19" s="13">
        <v>84.78</v>
      </c>
      <c r="P19" s="13">
        <v>84.78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6903.839999999999</v>
      </c>
      <c r="E21" s="5">
        <v>575.32</v>
      </c>
      <c r="F21" s="5">
        <v>575.32</v>
      </c>
      <c r="G21" s="5">
        <v>575.32</v>
      </c>
      <c r="H21" s="5">
        <v>575.32</v>
      </c>
      <c r="I21" s="5">
        <v>575.32</v>
      </c>
      <c r="J21" s="5">
        <v>575.32</v>
      </c>
      <c r="K21" s="5">
        <v>575.32</v>
      </c>
      <c r="L21" s="5">
        <v>575.32</v>
      </c>
      <c r="M21" s="5">
        <v>575.32</v>
      </c>
      <c r="N21" s="5">
        <v>575.32</v>
      </c>
      <c r="O21" s="5">
        <v>575.32</v>
      </c>
      <c r="P21" s="5">
        <v>575.32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8430</v>
      </c>
      <c r="E24" s="15">
        <v>702.5</v>
      </c>
      <c r="F24" s="15">
        <v>702.5</v>
      </c>
      <c r="G24" s="15">
        <v>702.5</v>
      </c>
      <c r="H24" s="15">
        <v>702.5</v>
      </c>
      <c r="I24" s="15">
        <v>702.5</v>
      </c>
      <c r="J24" s="15">
        <v>702.5</v>
      </c>
      <c r="K24" s="15">
        <v>702.5</v>
      </c>
      <c r="L24" s="15">
        <v>702.5</v>
      </c>
      <c r="M24" s="15">
        <v>702.5</v>
      </c>
      <c r="N24" s="15">
        <v>702.5</v>
      </c>
      <c r="O24" s="15">
        <v>702.5</v>
      </c>
      <c r="P24" s="15">
        <v>702.5</v>
      </c>
    </row>
    <row r="25" spans="1:16" ht="12.75">
      <c r="A25" s="21">
        <v>9</v>
      </c>
      <c r="B25" s="16" t="s">
        <v>45</v>
      </c>
      <c r="C25" s="9">
        <f t="shared" si="0"/>
        <v>5813.759999999998</v>
      </c>
      <c r="E25" s="5">
        <v>484.48</v>
      </c>
      <c r="F25" s="5">
        <v>484.48</v>
      </c>
      <c r="G25" s="5">
        <v>484.48</v>
      </c>
      <c r="H25" s="5">
        <v>484.48</v>
      </c>
      <c r="I25" s="5">
        <v>484.48</v>
      </c>
      <c r="J25" s="5">
        <v>484.48</v>
      </c>
      <c r="K25" s="5">
        <v>484.48</v>
      </c>
      <c r="L25" s="5">
        <v>484.48</v>
      </c>
      <c r="M25" s="5">
        <v>484.48</v>
      </c>
      <c r="N25" s="5">
        <v>484.48</v>
      </c>
      <c r="O25" s="5">
        <v>484.48</v>
      </c>
      <c r="P25" s="5">
        <v>484.48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72.72000000000001</v>
      </c>
      <c r="E27" s="5">
        <v>6.06</v>
      </c>
      <c r="F27" s="5">
        <v>6.06</v>
      </c>
      <c r="G27" s="5">
        <v>6.06</v>
      </c>
      <c r="H27" s="5">
        <v>6.06</v>
      </c>
      <c r="I27" s="5">
        <v>6.06</v>
      </c>
      <c r="J27" s="5">
        <v>6.06</v>
      </c>
      <c r="K27" s="5">
        <v>6.06</v>
      </c>
      <c r="L27" s="5">
        <v>6.06</v>
      </c>
      <c r="M27" s="5">
        <v>6.06</v>
      </c>
      <c r="N27" s="5">
        <v>6.06</v>
      </c>
      <c r="O27" s="5">
        <v>6.06</v>
      </c>
      <c r="P27" s="5">
        <v>6.06</v>
      </c>
    </row>
    <row r="28" spans="1:16" ht="33.75">
      <c r="A28" s="21">
        <v>12</v>
      </c>
      <c r="B28" s="6" t="s">
        <v>51</v>
      </c>
      <c r="C28" s="9">
        <f t="shared" si="0"/>
        <v>2906.879999999999</v>
      </c>
      <c r="E28" s="15">
        <v>242.24</v>
      </c>
      <c r="F28" s="15">
        <v>242.24</v>
      </c>
      <c r="G28" s="15">
        <v>242.24</v>
      </c>
      <c r="H28" s="15">
        <v>242.24</v>
      </c>
      <c r="I28" s="15">
        <v>242.24</v>
      </c>
      <c r="J28" s="15">
        <v>242.24</v>
      </c>
      <c r="K28" s="15">
        <v>242.24</v>
      </c>
      <c r="L28" s="15">
        <v>242.24</v>
      </c>
      <c r="M28" s="15">
        <v>242.24</v>
      </c>
      <c r="N28" s="15">
        <v>242.24</v>
      </c>
      <c r="O28" s="15">
        <v>242.24</v>
      </c>
      <c r="P28" s="15">
        <v>242.24</v>
      </c>
    </row>
    <row r="29" spans="1:16" ht="12.75">
      <c r="A29" s="19"/>
      <c r="B29" s="6" t="s">
        <v>52</v>
      </c>
      <c r="C29" s="15">
        <f>C17+C18+C19+C20+C21+C22+C23+C24+C25+C26+C27+C28</f>
        <v>36045.35999999999</v>
      </c>
      <c r="E29" s="15">
        <f>E17+E18+E19+E21+E22+E24+E25+E26+E27+E28</f>
        <v>3003.7799999999997</v>
      </c>
      <c r="F29" s="15">
        <f aca="true" t="shared" si="1" ref="F29:P29">F17+F18+F19+F21+F22+F24+F25+F26+F27+F28</f>
        <v>3003.7799999999997</v>
      </c>
      <c r="G29" s="15">
        <f t="shared" si="1"/>
        <v>3003.7799999999997</v>
      </c>
      <c r="H29" s="15">
        <f t="shared" si="1"/>
        <v>3003.7799999999997</v>
      </c>
      <c r="I29" s="15">
        <f t="shared" si="1"/>
        <v>3003.7799999999997</v>
      </c>
      <c r="J29" s="15">
        <f t="shared" si="1"/>
        <v>3003.7799999999997</v>
      </c>
      <c r="K29" s="15">
        <f t="shared" si="1"/>
        <v>3003.7799999999997</v>
      </c>
      <c r="L29" s="15">
        <f t="shared" si="1"/>
        <v>3003.7799999999997</v>
      </c>
      <c r="M29" s="15">
        <f t="shared" si="1"/>
        <v>3003.7799999999997</v>
      </c>
      <c r="N29" s="15">
        <f t="shared" si="1"/>
        <v>3003.7799999999997</v>
      </c>
      <c r="O29" s="15">
        <f t="shared" si="1"/>
        <v>3003.7799999999997</v>
      </c>
      <c r="P29" s="15">
        <f t="shared" si="1"/>
        <v>3003.7799999999997</v>
      </c>
    </row>
    <row r="30" spans="1:16" ht="12.75">
      <c r="A30" s="19">
        <v>13</v>
      </c>
      <c r="B30" s="5" t="s">
        <v>19</v>
      </c>
      <c r="C30" s="15">
        <f>C31+C32+C33+C34</f>
        <v>1791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1791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101</v>
      </c>
      <c r="C31" s="9">
        <f>E31+F31+G31+H31+I31+J31+K31+L31+M31+N31+O31+P31</f>
        <v>1791</v>
      </c>
      <c r="E31" s="4"/>
      <c r="F31" s="4"/>
      <c r="G31" s="4"/>
      <c r="H31" s="4"/>
      <c r="I31" s="4"/>
      <c r="J31" s="4"/>
      <c r="K31" s="4"/>
      <c r="L31" s="4"/>
      <c r="M31" s="4"/>
      <c r="N31" s="4">
        <v>1791</v>
      </c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37836.35999999999</v>
      </c>
      <c r="E35" s="17">
        <f>E29+E30</f>
        <v>3003.7799999999997</v>
      </c>
      <c r="F35" s="17">
        <f aca="true" t="shared" si="3" ref="F35:P35">F29+F30</f>
        <v>3003.7799999999997</v>
      </c>
      <c r="G35" s="17">
        <f t="shared" si="3"/>
        <v>3003.7799999999997</v>
      </c>
      <c r="H35" s="17">
        <f t="shared" si="3"/>
        <v>3003.7799999999997</v>
      </c>
      <c r="I35" s="17">
        <f t="shared" si="3"/>
        <v>3003.7799999999997</v>
      </c>
      <c r="J35" s="17">
        <f t="shared" si="3"/>
        <v>3003.7799999999997</v>
      </c>
      <c r="K35" s="17">
        <f t="shared" si="3"/>
        <v>3003.7799999999997</v>
      </c>
      <c r="L35" s="17">
        <f t="shared" si="3"/>
        <v>3003.7799999999997</v>
      </c>
      <c r="M35" s="17">
        <f t="shared" si="3"/>
        <v>3003.7799999999997</v>
      </c>
      <c r="N35" s="17">
        <f t="shared" si="3"/>
        <v>4794.78</v>
      </c>
      <c r="O35" s="17">
        <f t="shared" si="3"/>
        <v>3003.7799999999997</v>
      </c>
      <c r="P35" s="17">
        <f t="shared" si="3"/>
        <v>3003.7799999999997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C1">
      <selection activeCell="S28" sqref="S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102</v>
      </c>
      <c r="F1" s="1" t="s">
        <v>2</v>
      </c>
      <c r="G1" s="1" t="s">
        <v>3</v>
      </c>
    </row>
    <row r="2" spans="2:7" ht="12.75">
      <c r="B2" s="2" t="s">
        <v>103</v>
      </c>
      <c r="D2" s="1"/>
      <c r="E2" s="1" t="s">
        <v>5</v>
      </c>
      <c r="F2" s="1">
        <v>3421.65</v>
      </c>
      <c r="G2" s="1">
        <v>1177.68</v>
      </c>
    </row>
    <row r="3" spans="2:7" ht="12.75">
      <c r="B3" s="2" t="s">
        <v>6</v>
      </c>
      <c r="C3" s="1">
        <v>5183.1</v>
      </c>
      <c r="D3" s="1" t="s">
        <v>7</v>
      </c>
      <c r="E3" s="1" t="s">
        <v>8</v>
      </c>
      <c r="F3" s="1">
        <v>3421.65</v>
      </c>
      <c r="G3" s="1">
        <v>5920.77</v>
      </c>
    </row>
    <row r="4" spans="2:7" ht="12.75">
      <c r="B4" s="2" t="s">
        <v>90</v>
      </c>
      <c r="C4" s="3">
        <f>F14</f>
        <v>41059.80000000001</v>
      </c>
      <c r="D4" s="1" t="s">
        <v>7</v>
      </c>
      <c r="E4" s="1" t="s">
        <v>10</v>
      </c>
      <c r="F4" s="1">
        <v>3421.65</v>
      </c>
      <c r="G4" s="1">
        <v>3348.51</v>
      </c>
    </row>
    <row r="5" spans="2:7" ht="12.75">
      <c r="B5" s="2" t="s">
        <v>11</v>
      </c>
      <c r="C5" s="3">
        <f>G14+H14</f>
        <v>37214.64</v>
      </c>
      <c r="D5" s="1" t="s">
        <v>7</v>
      </c>
      <c r="E5" s="1" t="s">
        <v>12</v>
      </c>
      <c r="F5" s="1">
        <v>3421.65</v>
      </c>
      <c r="G5" s="1">
        <v>851.03</v>
      </c>
    </row>
    <row r="6" spans="2:7" ht="12.75">
      <c r="B6" s="2" t="s">
        <v>63</v>
      </c>
      <c r="C6" s="1">
        <f>C8+C9</f>
        <v>50792.96</v>
      </c>
      <c r="D6" s="1" t="s">
        <v>7</v>
      </c>
      <c r="E6" s="1" t="s">
        <v>14</v>
      </c>
      <c r="F6" s="1">
        <v>3421.65</v>
      </c>
      <c r="G6" s="1">
        <v>3966.41</v>
      </c>
    </row>
    <row r="7" spans="2:7" ht="12.75">
      <c r="B7" s="2" t="s">
        <v>15</v>
      </c>
      <c r="D7" s="1"/>
      <c r="E7" s="1" t="s">
        <v>16</v>
      </c>
      <c r="F7" s="1">
        <v>3421.65</v>
      </c>
      <c r="G7" s="1">
        <v>2403.45</v>
      </c>
    </row>
    <row r="8" spans="2:16" ht="12.75">
      <c r="B8" s="2" t="s">
        <v>17</v>
      </c>
      <c r="C8" s="3">
        <f>C29</f>
        <v>34842.96</v>
      </c>
      <c r="D8" s="1" t="s">
        <v>7</v>
      </c>
      <c r="E8" s="3" t="s">
        <v>18</v>
      </c>
      <c r="F8" s="3">
        <v>3421.65</v>
      </c>
      <c r="G8" s="3">
        <v>3248.64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15950</v>
      </c>
      <c r="D9" s="1" t="s">
        <v>7</v>
      </c>
      <c r="E9" s="1" t="s">
        <v>20</v>
      </c>
      <c r="F9" s="1">
        <v>3421.65</v>
      </c>
      <c r="G9" s="1">
        <v>3487.12</v>
      </c>
      <c r="H9" s="1">
        <v>381.09</v>
      </c>
    </row>
    <row r="10" spans="2:7" ht="12.75">
      <c r="B10" s="2"/>
      <c r="D10" s="1"/>
      <c r="E10" s="1" t="s">
        <v>21</v>
      </c>
      <c r="F10" s="1">
        <v>3421.65</v>
      </c>
      <c r="G10" s="1">
        <v>2107.7</v>
      </c>
    </row>
    <row r="11" spans="2:7" ht="12.75">
      <c r="B11" s="2"/>
      <c r="D11" s="1"/>
      <c r="E11" s="1" t="s">
        <v>22</v>
      </c>
      <c r="F11" s="1">
        <v>3421.65</v>
      </c>
      <c r="G11" s="1">
        <v>2096.01</v>
      </c>
    </row>
    <row r="12" spans="2:7" ht="12.75">
      <c r="B12" s="2" t="s">
        <v>23</v>
      </c>
      <c r="C12" s="1">
        <v>30520.58</v>
      </c>
      <c r="D12" s="1" t="s">
        <v>7</v>
      </c>
      <c r="E12" s="1" t="s">
        <v>24</v>
      </c>
      <c r="F12" s="1">
        <v>3421.65</v>
      </c>
      <c r="G12" s="1">
        <v>4493.62</v>
      </c>
    </row>
    <row r="13" spans="2:7" ht="12.75">
      <c r="B13" s="2" t="s">
        <v>25</v>
      </c>
      <c r="C13" s="1">
        <f>C3+C5-C6</f>
        <v>-8395.220000000001</v>
      </c>
      <c r="D13" s="1" t="s">
        <v>7</v>
      </c>
      <c r="E13" s="1" t="s">
        <v>26</v>
      </c>
      <c r="F13" s="1">
        <v>3421.65</v>
      </c>
      <c r="G13" s="1">
        <v>3732.61</v>
      </c>
    </row>
    <row r="14" spans="2:8" ht="12.75">
      <c r="B14" s="2"/>
      <c r="D14" s="1"/>
      <c r="F14" s="3">
        <f>F2+F3+F4+F5+F6+F7+F8+F9+F10+F11+F12+F13</f>
        <v>41059.80000000001</v>
      </c>
      <c r="G14" s="3">
        <f>G2+G3+G4+G5+G6+G7+G8+G9+G10+G11+G12+G13</f>
        <v>36833.55</v>
      </c>
      <c r="H14" s="3">
        <f>H2+H3+H4+H5+H6+H7+H8+H9+H10+H11+H12+H13</f>
        <v>381.09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10221.12</v>
      </c>
      <c r="E17" s="9">
        <v>851.76</v>
      </c>
      <c r="F17" s="9">
        <v>851.76</v>
      </c>
      <c r="G17" s="9">
        <v>851.76</v>
      </c>
      <c r="H17" s="9">
        <v>851.76</v>
      </c>
      <c r="I17" s="9">
        <v>851.76</v>
      </c>
      <c r="J17" s="9">
        <v>851.76</v>
      </c>
      <c r="K17" s="9">
        <v>851.76</v>
      </c>
      <c r="L17" s="9">
        <v>851.76</v>
      </c>
      <c r="M17" s="9">
        <v>851.76</v>
      </c>
      <c r="N17" s="9">
        <v>851.76</v>
      </c>
      <c r="O17" s="9">
        <v>851.76</v>
      </c>
      <c r="P17" s="9">
        <v>851.76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316.0799999999999</v>
      </c>
      <c r="E18" s="9">
        <v>26.34</v>
      </c>
      <c r="F18" s="9">
        <v>26.34</v>
      </c>
      <c r="G18" s="9">
        <v>26.34</v>
      </c>
      <c r="H18" s="9">
        <v>26.34</v>
      </c>
      <c r="I18" s="9">
        <v>26.34</v>
      </c>
      <c r="J18" s="9">
        <v>26.34</v>
      </c>
      <c r="K18" s="9">
        <v>26.34</v>
      </c>
      <c r="L18" s="9">
        <v>26.34</v>
      </c>
      <c r="M18" s="9">
        <v>26.34</v>
      </c>
      <c r="N18" s="9">
        <v>26.34</v>
      </c>
      <c r="O18" s="9">
        <v>26.34</v>
      </c>
      <c r="P18" s="9">
        <v>26.34</v>
      </c>
    </row>
    <row r="19" spans="1:16" ht="12.75">
      <c r="A19" s="21">
        <v>3</v>
      </c>
      <c r="B19" s="12" t="s">
        <v>37</v>
      </c>
      <c r="C19" s="9">
        <f t="shared" si="0"/>
        <v>983.5200000000001</v>
      </c>
      <c r="E19" s="13">
        <v>81.96</v>
      </c>
      <c r="F19" s="13">
        <v>81.96</v>
      </c>
      <c r="G19" s="13">
        <v>81.96</v>
      </c>
      <c r="H19" s="13">
        <v>81.96</v>
      </c>
      <c r="I19" s="13">
        <v>81.96</v>
      </c>
      <c r="J19" s="13">
        <v>81.96</v>
      </c>
      <c r="K19" s="13">
        <v>81.96</v>
      </c>
      <c r="L19" s="13">
        <v>81.96</v>
      </c>
      <c r="M19" s="13">
        <v>81.96</v>
      </c>
      <c r="N19" s="13">
        <v>81.96</v>
      </c>
      <c r="O19" s="13">
        <v>81.96</v>
      </c>
      <c r="P19" s="13">
        <v>81.96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6673.56</v>
      </c>
      <c r="E21" s="5">
        <v>556.13</v>
      </c>
      <c r="F21" s="5">
        <v>556.13</v>
      </c>
      <c r="G21" s="5">
        <v>556.13</v>
      </c>
      <c r="H21" s="5">
        <v>556.13</v>
      </c>
      <c r="I21" s="5">
        <v>556.13</v>
      </c>
      <c r="J21" s="5">
        <v>556.13</v>
      </c>
      <c r="K21" s="5">
        <v>556.13</v>
      </c>
      <c r="L21" s="5">
        <v>556.13</v>
      </c>
      <c r="M21" s="5">
        <v>556.13</v>
      </c>
      <c r="N21" s="5">
        <v>556.13</v>
      </c>
      <c r="O21" s="5">
        <v>556.13</v>
      </c>
      <c r="P21" s="5">
        <v>556.13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8148.7199999999975</v>
      </c>
      <c r="E24" s="15">
        <v>679.06</v>
      </c>
      <c r="F24" s="15">
        <v>679.06</v>
      </c>
      <c r="G24" s="15">
        <v>679.06</v>
      </c>
      <c r="H24" s="15">
        <v>679.06</v>
      </c>
      <c r="I24" s="15">
        <v>679.06</v>
      </c>
      <c r="J24" s="15">
        <v>679.06</v>
      </c>
      <c r="K24" s="15">
        <v>679.06</v>
      </c>
      <c r="L24" s="15">
        <v>679.06</v>
      </c>
      <c r="M24" s="15">
        <v>679.06</v>
      </c>
      <c r="N24" s="15">
        <v>679.06</v>
      </c>
      <c r="O24" s="15">
        <v>679.06</v>
      </c>
      <c r="P24" s="15">
        <v>679.06</v>
      </c>
    </row>
    <row r="25" spans="1:16" ht="12.75">
      <c r="A25" s="21">
        <v>9</v>
      </c>
      <c r="B25" s="16" t="s">
        <v>45</v>
      </c>
      <c r="C25" s="9">
        <f t="shared" si="0"/>
        <v>5619.839999999999</v>
      </c>
      <c r="E25" s="5">
        <v>468.32</v>
      </c>
      <c r="F25" s="5">
        <v>468.32</v>
      </c>
      <c r="G25" s="5">
        <v>468.32</v>
      </c>
      <c r="H25" s="5">
        <v>468.32</v>
      </c>
      <c r="I25" s="5">
        <v>468.32</v>
      </c>
      <c r="J25" s="5">
        <v>468.32</v>
      </c>
      <c r="K25" s="5">
        <v>468.32</v>
      </c>
      <c r="L25" s="5">
        <v>468.32</v>
      </c>
      <c r="M25" s="5">
        <v>468.32</v>
      </c>
      <c r="N25" s="5">
        <v>468.32</v>
      </c>
      <c r="O25" s="5">
        <v>468.32</v>
      </c>
      <c r="P25" s="5">
        <v>468.32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70.2</v>
      </c>
      <c r="E27" s="5">
        <v>5.85</v>
      </c>
      <c r="F27" s="5">
        <v>5.85</v>
      </c>
      <c r="G27" s="5">
        <v>5.85</v>
      </c>
      <c r="H27" s="5">
        <v>5.85</v>
      </c>
      <c r="I27" s="5">
        <v>5.85</v>
      </c>
      <c r="J27" s="5">
        <v>5.85</v>
      </c>
      <c r="K27" s="5">
        <v>5.85</v>
      </c>
      <c r="L27" s="5">
        <v>5.85</v>
      </c>
      <c r="M27" s="5">
        <v>5.85</v>
      </c>
      <c r="N27" s="5">
        <v>5.85</v>
      </c>
      <c r="O27" s="5">
        <v>5.85</v>
      </c>
      <c r="P27" s="5">
        <v>5.85</v>
      </c>
    </row>
    <row r="28" spans="1:16" ht="33.75">
      <c r="A28" s="21">
        <v>12</v>
      </c>
      <c r="B28" s="6" t="s">
        <v>51</v>
      </c>
      <c r="C28" s="9">
        <f t="shared" si="0"/>
        <v>2809.9199999999996</v>
      </c>
      <c r="E28" s="15">
        <v>234.16</v>
      </c>
      <c r="F28" s="15">
        <v>234.16</v>
      </c>
      <c r="G28" s="15">
        <v>234.16</v>
      </c>
      <c r="H28" s="15">
        <v>234.16</v>
      </c>
      <c r="I28" s="15">
        <v>234.16</v>
      </c>
      <c r="J28" s="15">
        <v>234.16</v>
      </c>
      <c r="K28" s="15">
        <v>234.16</v>
      </c>
      <c r="L28" s="15">
        <v>234.16</v>
      </c>
      <c r="M28" s="15">
        <v>234.16</v>
      </c>
      <c r="N28" s="15">
        <v>234.16</v>
      </c>
      <c r="O28" s="15">
        <v>234.16</v>
      </c>
      <c r="P28" s="15">
        <v>234.16</v>
      </c>
    </row>
    <row r="29" spans="1:16" ht="12.75">
      <c r="A29" s="19"/>
      <c r="B29" s="6" t="s">
        <v>52</v>
      </c>
      <c r="C29" s="15">
        <f>SUM(C17:C28)</f>
        <v>34842.96</v>
      </c>
      <c r="E29" s="15">
        <f>SUM(E17:E28)</f>
        <v>2903.58</v>
      </c>
      <c r="F29" s="15">
        <f aca="true" t="shared" si="1" ref="F29:P29">SUM(F17:F28)</f>
        <v>2903.58</v>
      </c>
      <c r="G29" s="15">
        <f t="shared" si="1"/>
        <v>2903.58</v>
      </c>
      <c r="H29" s="15">
        <f t="shared" si="1"/>
        <v>2903.58</v>
      </c>
      <c r="I29" s="15">
        <f t="shared" si="1"/>
        <v>2903.58</v>
      </c>
      <c r="J29" s="15">
        <f t="shared" si="1"/>
        <v>2903.58</v>
      </c>
      <c r="K29" s="15">
        <f t="shared" si="1"/>
        <v>2903.58</v>
      </c>
      <c r="L29" s="15">
        <f t="shared" si="1"/>
        <v>2903.58</v>
      </c>
      <c r="M29" s="15">
        <f t="shared" si="1"/>
        <v>2903.58</v>
      </c>
      <c r="N29" s="15">
        <f t="shared" si="1"/>
        <v>2903.58</v>
      </c>
      <c r="O29" s="15">
        <f t="shared" si="1"/>
        <v>2903.58</v>
      </c>
      <c r="P29" s="15">
        <f t="shared" si="1"/>
        <v>2903.58</v>
      </c>
    </row>
    <row r="30" spans="1:16" ht="12.75">
      <c r="A30" s="19">
        <v>13</v>
      </c>
      <c r="B30" s="5" t="s">
        <v>19</v>
      </c>
      <c r="C30" s="15">
        <f>C31+C32+C33+C34</f>
        <v>15950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550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15400</v>
      </c>
    </row>
    <row r="31" spans="1:16" ht="12.75">
      <c r="A31" s="4"/>
      <c r="B31" s="4" t="s">
        <v>104</v>
      </c>
      <c r="C31" s="9">
        <f>E31+F31+G31+H31+I31+J31+K31+L31+M31+N31+O31+P31</f>
        <v>550</v>
      </c>
      <c r="E31" s="4"/>
      <c r="F31" s="4"/>
      <c r="G31" s="4"/>
      <c r="H31" s="4"/>
      <c r="I31" s="4"/>
      <c r="J31" s="4"/>
      <c r="K31" s="4">
        <v>550</v>
      </c>
      <c r="L31" s="4"/>
      <c r="M31" s="4"/>
      <c r="N31" s="4"/>
      <c r="O31" s="4"/>
      <c r="P31" s="4"/>
    </row>
    <row r="32" spans="1:16" ht="12.75">
      <c r="A32" s="4"/>
      <c r="B32" s="24" t="s">
        <v>105</v>
      </c>
      <c r="C32" s="9">
        <f>E32+F32+G32+H32+I32+J32+K32+L32+M32+N32+O32+P32</f>
        <v>15400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15400</v>
      </c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50792.96</v>
      </c>
      <c r="E35" s="17">
        <f>E29+E30</f>
        <v>2903.58</v>
      </c>
      <c r="F35" s="17">
        <f aca="true" t="shared" si="3" ref="F35:P35">F29+F30</f>
        <v>2903.58</v>
      </c>
      <c r="G35" s="17">
        <f t="shared" si="3"/>
        <v>2903.58</v>
      </c>
      <c r="H35" s="17">
        <f t="shared" si="3"/>
        <v>2903.58</v>
      </c>
      <c r="I35" s="17">
        <f t="shared" si="3"/>
        <v>2903.58</v>
      </c>
      <c r="J35" s="17">
        <f t="shared" si="3"/>
        <v>2903.58</v>
      </c>
      <c r="K35" s="17">
        <f t="shared" si="3"/>
        <v>3453.58</v>
      </c>
      <c r="L35" s="17">
        <f t="shared" si="3"/>
        <v>2903.58</v>
      </c>
      <c r="M35" s="17">
        <f t="shared" si="3"/>
        <v>2903.58</v>
      </c>
      <c r="N35" s="17">
        <f t="shared" si="3"/>
        <v>2903.58</v>
      </c>
      <c r="O35" s="17">
        <f t="shared" si="3"/>
        <v>2903.58</v>
      </c>
      <c r="P35" s="17">
        <f t="shared" si="3"/>
        <v>18303.58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R28" sqref="R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106</v>
      </c>
      <c r="F1" s="1" t="s">
        <v>2</v>
      </c>
      <c r="G1" s="1" t="s">
        <v>3</v>
      </c>
    </row>
    <row r="2" spans="2:7" ht="12.75">
      <c r="B2" s="2" t="s">
        <v>107</v>
      </c>
      <c r="D2" s="1"/>
      <c r="E2" s="1" t="s">
        <v>5</v>
      </c>
      <c r="F2" s="1">
        <v>7526.4</v>
      </c>
      <c r="G2" s="1">
        <v>5903.76</v>
      </c>
    </row>
    <row r="3" spans="2:8" ht="12.75">
      <c r="B3" s="2" t="s">
        <v>6</v>
      </c>
      <c r="C3" s="1">
        <v>58004.75</v>
      </c>
      <c r="D3" s="1" t="s">
        <v>7</v>
      </c>
      <c r="E3" s="1" t="s">
        <v>8</v>
      </c>
      <c r="F3" s="1">
        <v>7526.4</v>
      </c>
      <c r="G3" s="1">
        <v>4916.71</v>
      </c>
      <c r="H3" s="1">
        <v>430.5</v>
      </c>
    </row>
    <row r="4" spans="2:7" ht="12.75">
      <c r="B4" s="2" t="s">
        <v>81</v>
      </c>
      <c r="C4" s="3">
        <f>F14</f>
        <v>90316.79999999999</v>
      </c>
      <c r="D4" s="1" t="s">
        <v>7</v>
      </c>
      <c r="E4" s="1" t="s">
        <v>10</v>
      </c>
      <c r="F4" s="1">
        <v>7526.4</v>
      </c>
      <c r="G4" s="1">
        <v>8008.35</v>
      </c>
    </row>
    <row r="5" spans="2:7" ht="12.75">
      <c r="B5" s="2" t="s">
        <v>11</v>
      </c>
      <c r="C5" s="3">
        <f>G14+H14</f>
        <v>87599.37000000001</v>
      </c>
      <c r="D5" s="1" t="s">
        <v>7</v>
      </c>
      <c r="E5" s="1" t="s">
        <v>12</v>
      </c>
      <c r="F5" s="1">
        <v>7526.4</v>
      </c>
      <c r="G5" s="1">
        <v>2859.15</v>
      </c>
    </row>
    <row r="6" spans="2:8" ht="12.75">
      <c r="B6" s="2" t="s">
        <v>63</v>
      </c>
      <c r="C6" s="1">
        <f>C8+C9</f>
        <v>90316.8</v>
      </c>
      <c r="D6" s="1" t="s">
        <v>7</v>
      </c>
      <c r="E6" s="1" t="s">
        <v>14</v>
      </c>
      <c r="F6" s="1">
        <v>7526.4</v>
      </c>
      <c r="G6" s="1">
        <v>9907.8</v>
      </c>
      <c r="H6" s="1">
        <v>0.92</v>
      </c>
    </row>
    <row r="7" spans="2:7" ht="12.75">
      <c r="B7" s="2" t="s">
        <v>15</v>
      </c>
      <c r="D7" s="1"/>
      <c r="E7" s="1" t="s">
        <v>16</v>
      </c>
      <c r="F7" s="1">
        <v>7526.4</v>
      </c>
      <c r="G7" s="1">
        <v>7418.25</v>
      </c>
    </row>
    <row r="8" spans="2:16" ht="12.75">
      <c r="B8" s="2" t="s">
        <v>17</v>
      </c>
      <c r="C8" s="3">
        <f>C29</f>
        <v>90316.8</v>
      </c>
      <c r="D8" s="1" t="s">
        <v>7</v>
      </c>
      <c r="E8" s="3" t="s">
        <v>18</v>
      </c>
      <c r="F8" s="3">
        <v>7526.4</v>
      </c>
      <c r="G8" s="3">
        <v>9797.43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7526.4</v>
      </c>
      <c r="G9" s="1">
        <v>6759.9</v>
      </c>
      <c r="H9" s="1">
        <v>1606.5</v>
      </c>
    </row>
    <row r="10" spans="2:7" ht="12.75">
      <c r="B10" s="2"/>
      <c r="D10" s="1" t="s">
        <v>7</v>
      </c>
      <c r="E10" s="1" t="s">
        <v>21</v>
      </c>
      <c r="F10" s="1">
        <v>7526.4</v>
      </c>
      <c r="G10" s="1">
        <v>5654.25</v>
      </c>
    </row>
    <row r="11" spans="2:8" ht="12.75">
      <c r="B11" s="2"/>
      <c r="D11" s="1" t="s">
        <v>7</v>
      </c>
      <c r="E11" s="1" t="s">
        <v>22</v>
      </c>
      <c r="F11" s="1">
        <v>7526.4</v>
      </c>
      <c r="G11" s="1">
        <v>9179.1</v>
      </c>
      <c r="H11" s="1">
        <v>1071</v>
      </c>
    </row>
    <row r="12" spans="2:7" ht="12.75">
      <c r="B12" s="2" t="s">
        <v>23</v>
      </c>
      <c r="C12" s="1">
        <v>5079.11</v>
      </c>
      <c r="D12" s="1" t="s">
        <v>7</v>
      </c>
      <c r="E12" s="1" t="s">
        <v>24</v>
      </c>
      <c r="F12" s="1">
        <v>7526.4</v>
      </c>
      <c r="G12" s="1">
        <v>5771.85</v>
      </c>
    </row>
    <row r="13" spans="2:7" ht="12.75">
      <c r="B13" s="2" t="s">
        <v>25</v>
      </c>
      <c r="C13" s="1">
        <f>C3+C5-C6</f>
        <v>55287.31999999999</v>
      </c>
      <c r="D13" s="1" t="s">
        <v>7</v>
      </c>
      <c r="E13" s="1" t="s">
        <v>26</v>
      </c>
      <c r="F13" s="1">
        <v>7526.4</v>
      </c>
      <c r="G13" s="1">
        <v>8313.9</v>
      </c>
    </row>
    <row r="14" spans="2:8" ht="12.75">
      <c r="B14" s="2"/>
      <c r="D14" s="1"/>
      <c r="F14" s="3">
        <f>F2+F3+F4+F5+F6+F7+F8+F9+F10+F11+F12+F13</f>
        <v>90316.79999999999</v>
      </c>
      <c r="G14" s="3">
        <f>G2+G3+G4+G5+G6+G7+G8+G9+G10+G11+G12+G13</f>
        <v>84490.45000000001</v>
      </c>
      <c r="H14" s="3">
        <f>H2+H3+H4+H5+H6+H7+H8+H9+H10+H11+H12+H13</f>
        <v>3108.92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25030.679999999997</v>
      </c>
      <c r="E17" s="9">
        <v>2085.89</v>
      </c>
      <c r="F17" s="9">
        <v>2085.89</v>
      </c>
      <c r="G17" s="9">
        <v>2085.89</v>
      </c>
      <c r="H17" s="9">
        <v>2085.89</v>
      </c>
      <c r="I17" s="9">
        <v>2085.89</v>
      </c>
      <c r="J17" s="9">
        <v>2085.89</v>
      </c>
      <c r="K17" s="9">
        <v>2085.89</v>
      </c>
      <c r="L17" s="9">
        <v>2085.89</v>
      </c>
      <c r="M17" s="9">
        <v>2085.89</v>
      </c>
      <c r="N17" s="9">
        <v>2085.89</v>
      </c>
      <c r="O17" s="9">
        <v>2085.89</v>
      </c>
      <c r="P17" s="9">
        <v>2085.89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774.12</v>
      </c>
      <c r="E18" s="9">
        <v>64.51</v>
      </c>
      <c r="F18" s="9">
        <v>64.51</v>
      </c>
      <c r="G18" s="9">
        <v>64.51</v>
      </c>
      <c r="H18" s="9">
        <v>64.51</v>
      </c>
      <c r="I18" s="9">
        <v>64.51</v>
      </c>
      <c r="J18" s="9">
        <v>64.51</v>
      </c>
      <c r="K18" s="9">
        <v>64.51</v>
      </c>
      <c r="L18" s="9">
        <v>64.51</v>
      </c>
      <c r="M18" s="9">
        <v>64.51</v>
      </c>
      <c r="N18" s="9">
        <v>64.51</v>
      </c>
      <c r="O18" s="9">
        <v>64.51</v>
      </c>
      <c r="P18" s="9">
        <v>64.51</v>
      </c>
    </row>
    <row r="19" spans="1:16" ht="12.75">
      <c r="A19" s="21">
        <v>3</v>
      </c>
      <c r="B19" s="12" t="s">
        <v>37</v>
      </c>
      <c r="C19" s="9">
        <f t="shared" si="0"/>
        <v>2408.4</v>
      </c>
      <c r="E19" s="13">
        <v>200.7</v>
      </c>
      <c r="F19" s="13">
        <v>200.7</v>
      </c>
      <c r="G19" s="13">
        <v>200.7</v>
      </c>
      <c r="H19" s="13">
        <v>200.7</v>
      </c>
      <c r="I19" s="13">
        <v>200.7</v>
      </c>
      <c r="J19" s="13">
        <v>200.7</v>
      </c>
      <c r="K19" s="13">
        <v>200.7</v>
      </c>
      <c r="L19" s="13">
        <v>200.7</v>
      </c>
      <c r="M19" s="13">
        <v>200.7</v>
      </c>
      <c r="N19" s="13">
        <v>200.7</v>
      </c>
      <c r="O19" s="13">
        <v>200.7</v>
      </c>
      <c r="P19" s="13">
        <v>200.7</v>
      </c>
    </row>
    <row r="20" spans="1:16" ht="12.75">
      <c r="A20" s="19">
        <v>4</v>
      </c>
      <c r="B20" s="22" t="s">
        <v>64</v>
      </c>
      <c r="C20" s="9">
        <f t="shared" si="0"/>
        <v>344.04</v>
      </c>
      <c r="E20" s="5"/>
      <c r="F20" s="5"/>
      <c r="G20" s="5">
        <v>344.04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16343.04</v>
      </c>
      <c r="E21" s="5">
        <v>1361.92</v>
      </c>
      <c r="F21" s="5">
        <v>1361.92</v>
      </c>
      <c r="G21" s="5">
        <v>1361.92</v>
      </c>
      <c r="H21" s="5">
        <v>1361.92</v>
      </c>
      <c r="I21" s="5">
        <v>1361.92</v>
      </c>
      <c r="J21" s="5">
        <v>1361.92</v>
      </c>
      <c r="K21" s="5">
        <v>1361.92</v>
      </c>
      <c r="L21" s="5">
        <v>1361.92</v>
      </c>
      <c r="M21" s="5">
        <v>1361.92</v>
      </c>
      <c r="N21" s="5">
        <v>1361.92</v>
      </c>
      <c r="O21" s="5">
        <v>1361.92</v>
      </c>
      <c r="P21" s="5">
        <v>1361.92</v>
      </c>
    </row>
    <row r="22" spans="1:16" ht="22.5">
      <c r="A22" s="21">
        <v>6</v>
      </c>
      <c r="B22" s="12" t="s">
        <v>41</v>
      </c>
      <c r="C22" s="9">
        <f t="shared" si="0"/>
        <v>6193.200000000002</v>
      </c>
      <c r="E22" s="5">
        <v>516.1</v>
      </c>
      <c r="F22" s="5">
        <v>516.1</v>
      </c>
      <c r="G22" s="5">
        <v>516.1</v>
      </c>
      <c r="H22" s="5">
        <v>516.1</v>
      </c>
      <c r="I22" s="5">
        <v>516.1</v>
      </c>
      <c r="J22" s="5">
        <v>516.1</v>
      </c>
      <c r="K22" s="5">
        <v>516.1</v>
      </c>
      <c r="L22" s="5">
        <v>516.1</v>
      </c>
      <c r="M22" s="5">
        <v>516.1</v>
      </c>
      <c r="N22" s="5">
        <v>516.1</v>
      </c>
      <c r="O22" s="5">
        <v>516.1</v>
      </c>
      <c r="P22" s="5">
        <v>516.1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18407.400000000005</v>
      </c>
      <c r="E24" s="15">
        <v>1533.95</v>
      </c>
      <c r="F24" s="15">
        <v>1533.95</v>
      </c>
      <c r="G24" s="15">
        <v>1533.95</v>
      </c>
      <c r="H24" s="15">
        <v>1533.95</v>
      </c>
      <c r="I24" s="15">
        <v>1533.95</v>
      </c>
      <c r="J24" s="15">
        <v>1533.95</v>
      </c>
      <c r="K24" s="15">
        <v>1533.95</v>
      </c>
      <c r="L24" s="15">
        <v>1533.95</v>
      </c>
      <c r="M24" s="15">
        <v>1533.95</v>
      </c>
      <c r="N24" s="15">
        <v>1533.95</v>
      </c>
      <c r="O24" s="15">
        <v>1533.95</v>
      </c>
      <c r="P24" s="15">
        <v>1533.95</v>
      </c>
    </row>
    <row r="25" spans="1:16" ht="12.75">
      <c r="A25" s="21">
        <v>9</v>
      </c>
      <c r="B25" s="16" t="s">
        <v>45</v>
      </c>
      <c r="C25" s="9">
        <f t="shared" si="0"/>
        <v>13762.560000000005</v>
      </c>
      <c r="E25" s="5">
        <v>1146.88</v>
      </c>
      <c r="F25" s="5">
        <v>1146.88</v>
      </c>
      <c r="G25" s="5">
        <v>1146.88</v>
      </c>
      <c r="H25" s="5">
        <v>1146.88</v>
      </c>
      <c r="I25" s="5">
        <v>1146.88</v>
      </c>
      <c r="J25" s="5">
        <v>1146.88</v>
      </c>
      <c r="K25" s="5">
        <v>1146.88</v>
      </c>
      <c r="L25" s="5">
        <v>1146.88</v>
      </c>
      <c r="M25" s="5">
        <v>1146.88</v>
      </c>
      <c r="N25" s="5">
        <v>1146.88</v>
      </c>
      <c r="O25" s="5">
        <v>1146.88</v>
      </c>
      <c r="P25" s="5">
        <v>1146.88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172.08</v>
      </c>
      <c r="E27" s="5">
        <v>14.34</v>
      </c>
      <c r="F27" s="5">
        <v>14.34</v>
      </c>
      <c r="G27" s="5">
        <v>14.34</v>
      </c>
      <c r="H27" s="5">
        <v>14.34</v>
      </c>
      <c r="I27" s="5">
        <v>14.34</v>
      </c>
      <c r="J27" s="5">
        <v>14.34</v>
      </c>
      <c r="K27" s="5">
        <v>14.34</v>
      </c>
      <c r="L27" s="5">
        <v>14.34</v>
      </c>
      <c r="M27" s="5">
        <v>14.34</v>
      </c>
      <c r="N27" s="5">
        <v>14.34</v>
      </c>
      <c r="O27" s="5">
        <v>14.34</v>
      </c>
      <c r="P27" s="5">
        <v>14.34</v>
      </c>
    </row>
    <row r="28" spans="1:16" ht="33.75">
      <c r="A28" s="21">
        <v>12</v>
      </c>
      <c r="B28" s="6" t="s">
        <v>51</v>
      </c>
      <c r="C28" s="9">
        <f t="shared" si="0"/>
        <v>6881.2800000000025</v>
      </c>
      <c r="E28" s="15">
        <v>573.44</v>
      </c>
      <c r="F28" s="15">
        <v>573.44</v>
      </c>
      <c r="G28" s="15">
        <v>573.44</v>
      </c>
      <c r="H28" s="15">
        <v>573.44</v>
      </c>
      <c r="I28" s="15">
        <v>573.44</v>
      </c>
      <c r="J28" s="15">
        <v>573.44</v>
      </c>
      <c r="K28" s="15">
        <v>573.44</v>
      </c>
      <c r="L28" s="15">
        <v>573.44</v>
      </c>
      <c r="M28" s="15">
        <v>573.44</v>
      </c>
      <c r="N28" s="15">
        <v>573.44</v>
      </c>
      <c r="O28" s="15">
        <v>573.44</v>
      </c>
      <c r="P28" s="15">
        <v>573.44</v>
      </c>
    </row>
    <row r="29" spans="1:16" ht="12.75">
      <c r="A29" s="19"/>
      <c r="B29" s="6" t="s">
        <v>52</v>
      </c>
      <c r="C29" s="15">
        <f>C17+C18+C19+C20+C21+C22+C23+C24+C25+C26+C27+C28</f>
        <v>90316.8</v>
      </c>
      <c r="E29" s="15">
        <f>E17+E18+E19+E21+E22+E24+E25+E26+E27+E28</f>
        <v>7497.73</v>
      </c>
      <c r="F29" s="15">
        <f aca="true" t="shared" si="1" ref="F29:P29">F17+F18+F19+F21+F22+F24+F25+F26+F27+F28</f>
        <v>7497.73</v>
      </c>
      <c r="G29" s="15">
        <f t="shared" si="1"/>
        <v>7497.73</v>
      </c>
      <c r="H29" s="15">
        <f t="shared" si="1"/>
        <v>7497.73</v>
      </c>
      <c r="I29" s="15">
        <f t="shared" si="1"/>
        <v>7497.73</v>
      </c>
      <c r="J29" s="15">
        <f t="shared" si="1"/>
        <v>7497.73</v>
      </c>
      <c r="K29" s="15">
        <f t="shared" si="1"/>
        <v>7497.73</v>
      </c>
      <c r="L29" s="15">
        <f t="shared" si="1"/>
        <v>7497.73</v>
      </c>
      <c r="M29" s="15">
        <f t="shared" si="1"/>
        <v>7497.73</v>
      </c>
      <c r="N29" s="15">
        <f t="shared" si="1"/>
        <v>7497.73</v>
      </c>
      <c r="O29" s="15">
        <f t="shared" si="1"/>
        <v>7497.73</v>
      </c>
      <c r="P29" s="15">
        <f t="shared" si="1"/>
        <v>7497.73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90316.8</v>
      </c>
      <c r="E35" s="17">
        <f>E29+E30</f>
        <v>7497.73</v>
      </c>
      <c r="F35" s="17">
        <f aca="true" t="shared" si="3" ref="F35:P35">F29+F30</f>
        <v>7497.73</v>
      </c>
      <c r="G35" s="17">
        <f t="shared" si="3"/>
        <v>7497.73</v>
      </c>
      <c r="H35" s="17">
        <f t="shared" si="3"/>
        <v>7497.73</v>
      </c>
      <c r="I35" s="17">
        <f t="shared" si="3"/>
        <v>7497.73</v>
      </c>
      <c r="J35" s="17">
        <f t="shared" si="3"/>
        <v>7497.73</v>
      </c>
      <c r="K35" s="17">
        <f t="shared" si="3"/>
        <v>7497.73</v>
      </c>
      <c r="L35" s="17">
        <f t="shared" si="3"/>
        <v>7497.73</v>
      </c>
      <c r="M35" s="17">
        <f t="shared" si="3"/>
        <v>7497.73</v>
      </c>
      <c r="N35" s="17">
        <f t="shared" si="3"/>
        <v>7497.73</v>
      </c>
      <c r="O35" s="17">
        <f t="shared" si="3"/>
        <v>7497.73</v>
      </c>
      <c r="P35" s="17">
        <f t="shared" si="3"/>
        <v>7497.73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C1">
      <selection activeCell="S28" sqref="S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13.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108</v>
      </c>
      <c r="F1" s="1" t="s">
        <v>2</v>
      </c>
      <c r="G1" s="1" t="s">
        <v>3</v>
      </c>
    </row>
    <row r="2" spans="2:8" ht="12.75">
      <c r="B2" s="2" t="s">
        <v>109</v>
      </c>
      <c r="D2" s="1"/>
      <c r="E2" s="1" t="s">
        <v>5</v>
      </c>
      <c r="F2" s="1">
        <v>39871.44</v>
      </c>
      <c r="G2" s="1">
        <v>20503.94</v>
      </c>
      <c r="H2" s="1">
        <v>250.86</v>
      </c>
    </row>
    <row r="3" spans="2:7" ht="12.75">
      <c r="B3" s="2" t="s">
        <v>6</v>
      </c>
      <c r="C3" s="1">
        <v>216967.47</v>
      </c>
      <c r="D3" s="1" t="s">
        <v>7</v>
      </c>
      <c r="E3" s="1" t="s">
        <v>8</v>
      </c>
      <c r="F3" s="1">
        <v>39871.44</v>
      </c>
      <c r="G3" s="1">
        <v>37286.5</v>
      </c>
    </row>
    <row r="4" spans="2:8" ht="12.75">
      <c r="B4" s="2" t="s">
        <v>81</v>
      </c>
      <c r="C4" s="3">
        <f>F14</f>
        <v>478457.28</v>
      </c>
      <c r="D4" s="1" t="s">
        <v>7</v>
      </c>
      <c r="E4" s="1" t="s">
        <v>10</v>
      </c>
      <c r="F4" s="1">
        <v>39871.44</v>
      </c>
      <c r="G4" s="1">
        <v>43122.11</v>
      </c>
      <c r="H4" s="1">
        <v>495.18</v>
      </c>
    </row>
    <row r="5" spans="2:7" ht="12.75">
      <c r="B5" s="2" t="s">
        <v>11</v>
      </c>
      <c r="C5" s="3">
        <f>G14+H14</f>
        <v>449313.1399999999</v>
      </c>
      <c r="D5" s="1" t="s">
        <v>7</v>
      </c>
      <c r="E5" s="1" t="s">
        <v>12</v>
      </c>
      <c r="F5" s="1">
        <v>39871.44</v>
      </c>
      <c r="G5" s="1">
        <v>19242.3</v>
      </c>
    </row>
    <row r="6" spans="2:8" ht="12.75">
      <c r="B6" s="2" t="s">
        <v>63</v>
      </c>
      <c r="C6" s="1">
        <f>C8+C9</f>
        <v>411768.16</v>
      </c>
      <c r="D6" s="1" t="s">
        <v>7</v>
      </c>
      <c r="E6" s="1" t="s">
        <v>14</v>
      </c>
      <c r="F6" s="1">
        <v>39871.44</v>
      </c>
      <c r="G6" s="1">
        <v>55473.64</v>
      </c>
      <c r="H6" s="1">
        <v>470.39</v>
      </c>
    </row>
    <row r="7" spans="2:8" ht="12.75">
      <c r="B7" s="2" t="s">
        <v>15</v>
      </c>
      <c r="D7" s="1"/>
      <c r="E7" s="1" t="s">
        <v>16</v>
      </c>
      <c r="F7" s="1">
        <v>39871.44</v>
      </c>
      <c r="G7" s="1">
        <v>34373.85</v>
      </c>
      <c r="H7" s="1">
        <v>2724.6</v>
      </c>
    </row>
    <row r="8" spans="2:16" ht="12.75">
      <c r="B8" s="2" t="s">
        <v>17</v>
      </c>
      <c r="C8" s="3">
        <f>C29</f>
        <v>405162.16</v>
      </c>
      <c r="D8" s="1" t="s">
        <v>7</v>
      </c>
      <c r="E8" s="3" t="s">
        <v>18</v>
      </c>
      <c r="F8" s="3">
        <v>39871.44</v>
      </c>
      <c r="G8" s="3">
        <v>45340.27</v>
      </c>
      <c r="H8" s="3">
        <v>788.76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6606</v>
      </c>
      <c r="D9" s="1" t="s">
        <v>7</v>
      </c>
      <c r="E9" s="1" t="s">
        <v>20</v>
      </c>
      <c r="F9" s="1">
        <v>39871.44</v>
      </c>
      <c r="G9" s="1">
        <v>36535.24</v>
      </c>
      <c r="H9" s="1">
        <v>2026.18</v>
      </c>
    </row>
    <row r="10" spans="2:7" ht="12.75">
      <c r="B10" s="2"/>
      <c r="D10" s="1"/>
      <c r="E10" s="1" t="s">
        <v>21</v>
      </c>
      <c r="F10" s="1">
        <v>39871.44</v>
      </c>
      <c r="G10" s="1">
        <v>29423.45</v>
      </c>
    </row>
    <row r="11" spans="2:7" ht="12.75">
      <c r="B11" s="2"/>
      <c r="D11" s="1"/>
      <c r="E11" s="1" t="s">
        <v>22</v>
      </c>
      <c r="F11" s="1">
        <v>39871.44</v>
      </c>
      <c r="G11" s="1">
        <v>45670.49</v>
      </c>
    </row>
    <row r="12" spans="2:8" ht="12.75">
      <c r="B12" s="2" t="s">
        <v>23</v>
      </c>
      <c r="C12" s="1">
        <v>75779.69</v>
      </c>
      <c r="D12" s="1" t="s">
        <v>7</v>
      </c>
      <c r="E12" s="1" t="s">
        <v>24</v>
      </c>
      <c r="F12" s="1">
        <v>39871.44</v>
      </c>
      <c r="G12" s="1">
        <v>30783.28</v>
      </c>
      <c r="H12" s="1">
        <v>619.01</v>
      </c>
    </row>
    <row r="13" spans="2:8" ht="12.75">
      <c r="B13" s="2" t="s">
        <v>25</v>
      </c>
      <c r="C13" s="1">
        <f>C3+C5-C6</f>
        <v>254512.4499999999</v>
      </c>
      <c r="D13" s="1" t="s">
        <v>7</v>
      </c>
      <c r="E13" s="1" t="s">
        <v>26</v>
      </c>
      <c r="F13" s="1">
        <v>39871.44</v>
      </c>
      <c r="G13" s="1">
        <v>43396.85</v>
      </c>
      <c r="H13" s="1">
        <v>786.24</v>
      </c>
    </row>
    <row r="14" spans="2:8" ht="12.75">
      <c r="B14" s="2"/>
      <c r="D14" s="1"/>
      <c r="F14" s="3">
        <f>F2+F3+F4+F5+F6+F7+F8+F9+F10+F11+F12+F13</f>
        <v>478457.28</v>
      </c>
      <c r="G14" s="3">
        <f>G2+G3+G4+G5+G6+G7+G8+G9+G10+G11+G12+G13</f>
        <v>441151.9199999999</v>
      </c>
      <c r="H14" s="3">
        <f>H2+H3+H4+H5+H6+H7+H8+H9+H10+H11+H12+H13</f>
        <v>8161.22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110500.79999999997</v>
      </c>
      <c r="E17" s="9">
        <v>9208.4</v>
      </c>
      <c r="F17" s="9">
        <v>9208.4</v>
      </c>
      <c r="G17" s="9">
        <v>9208.4</v>
      </c>
      <c r="H17" s="9">
        <v>9208.4</v>
      </c>
      <c r="I17" s="9">
        <v>9208.4</v>
      </c>
      <c r="J17" s="9">
        <v>9208.4</v>
      </c>
      <c r="K17" s="9">
        <v>9208.4</v>
      </c>
      <c r="L17" s="9">
        <v>9208.4</v>
      </c>
      <c r="M17" s="9">
        <v>9208.4</v>
      </c>
      <c r="N17" s="9">
        <v>9208.4</v>
      </c>
      <c r="O17" s="9">
        <v>9208.4</v>
      </c>
      <c r="P17" s="9">
        <v>9208.4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3417.600000000001</v>
      </c>
      <c r="E18" s="9">
        <v>284.8</v>
      </c>
      <c r="F18" s="9">
        <v>284.8</v>
      </c>
      <c r="G18" s="9">
        <v>284.8</v>
      </c>
      <c r="H18" s="9">
        <v>284.8</v>
      </c>
      <c r="I18" s="9">
        <v>284.8</v>
      </c>
      <c r="J18" s="9">
        <v>284.8</v>
      </c>
      <c r="K18" s="9">
        <v>284.8</v>
      </c>
      <c r="L18" s="9">
        <v>284.8</v>
      </c>
      <c r="M18" s="9">
        <v>284.8</v>
      </c>
      <c r="N18" s="9">
        <v>284.8</v>
      </c>
      <c r="O18" s="9">
        <v>284.8</v>
      </c>
      <c r="P18" s="9">
        <v>284.8</v>
      </c>
    </row>
    <row r="19" spans="1:16" ht="12.75">
      <c r="A19" s="21">
        <v>3</v>
      </c>
      <c r="B19" s="12" t="s">
        <v>37</v>
      </c>
      <c r="C19" s="9">
        <f t="shared" si="0"/>
        <v>10632.36</v>
      </c>
      <c r="E19" s="13">
        <v>886.03</v>
      </c>
      <c r="F19" s="13">
        <v>886.03</v>
      </c>
      <c r="G19" s="13">
        <v>886.03</v>
      </c>
      <c r="H19" s="13">
        <v>886.03</v>
      </c>
      <c r="I19" s="13">
        <v>886.03</v>
      </c>
      <c r="J19" s="13">
        <v>886.03</v>
      </c>
      <c r="K19" s="13">
        <v>886.03</v>
      </c>
      <c r="L19" s="13">
        <v>886.03</v>
      </c>
      <c r="M19" s="13">
        <v>886.03</v>
      </c>
      <c r="N19" s="13">
        <v>886.03</v>
      </c>
      <c r="O19" s="13">
        <v>886.03</v>
      </c>
      <c r="P19" s="13">
        <v>886.03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72148.31999999999</v>
      </c>
      <c r="E21" s="5">
        <v>6012.36</v>
      </c>
      <c r="F21" s="5">
        <v>6012.36</v>
      </c>
      <c r="G21" s="5">
        <v>6012.36</v>
      </c>
      <c r="H21" s="5">
        <v>6012.36</v>
      </c>
      <c r="I21" s="5">
        <v>6012.36</v>
      </c>
      <c r="J21" s="5">
        <v>6012.36</v>
      </c>
      <c r="K21" s="5">
        <v>6012.36</v>
      </c>
      <c r="L21" s="5">
        <v>6012.36</v>
      </c>
      <c r="M21" s="5">
        <v>6012.36</v>
      </c>
      <c r="N21" s="5">
        <v>6012.36</v>
      </c>
      <c r="O21" s="5">
        <v>6012.36</v>
      </c>
      <c r="P21" s="5">
        <v>6012.36</v>
      </c>
    </row>
    <row r="22" spans="1:16" ht="22.5">
      <c r="A22" s="21">
        <v>6</v>
      </c>
      <c r="B22" s="12" t="s">
        <v>41</v>
      </c>
      <c r="C22" s="9">
        <f t="shared" si="0"/>
        <v>27340.43999999999</v>
      </c>
      <c r="E22" s="5">
        <v>2278.37</v>
      </c>
      <c r="F22" s="5">
        <v>2278.37</v>
      </c>
      <c r="G22" s="5">
        <v>2278.37</v>
      </c>
      <c r="H22" s="5">
        <v>2278.37</v>
      </c>
      <c r="I22" s="5">
        <v>2278.37</v>
      </c>
      <c r="J22" s="5">
        <v>2278.37</v>
      </c>
      <c r="K22" s="5">
        <v>2278.37</v>
      </c>
      <c r="L22" s="5">
        <v>2278.37</v>
      </c>
      <c r="M22" s="5">
        <v>2278.37</v>
      </c>
      <c r="N22" s="5">
        <v>2278.37</v>
      </c>
      <c r="O22" s="5">
        <v>2278.37</v>
      </c>
      <c r="P22" s="5">
        <v>2278.37</v>
      </c>
    </row>
    <row r="23" spans="1:16" ht="12.75">
      <c r="A23" s="19">
        <v>7</v>
      </c>
      <c r="B23" s="12" t="s">
        <v>65</v>
      </c>
      <c r="C23" s="9">
        <f t="shared" si="0"/>
        <v>5695.919999999999</v>
      </c>
      <c r="E23" s="5">
        <v>474.66</v>
      </c>
      <c r="F23" s="5">
        <v>474.66</v>
      </c>
      <c r="G23" s="5">
        <v>474.66</v>
      </c>
      <c r="H23" s="5">
        <v>474.66</v>
      </c>
      <c r="I23" s="5">
        <v>474.66</v>
      </c>
      <c r="J23" s="5">
        <v>474.66</v>
      </c>
      <c r="K23" s="5">
        <v>474.66</v>
      </c>
      <c r="L23" s="5">
        <v>474.66</v>
      </c>
      <c r="M23" s="5">
        <v>474.66</v>
      </c>
      <c r="N23" s="5">
        <v>474.66</v>
      </c>
      <c r="O23" s="5">
        <v>474.66</v>
      </c>
      <c r="P23" s="5">
        <v>474.66</v>
      </c>
    </row>
    <row r="24" spans="1:16" ht="45">
      <c r="A24" s="20">
        <v>8</v>
      </c>
      <c r="B24" s="12" t="s">
        <v>66</v>
      </c>
      <c r="C24" s="9">
        <f t="shared" si="0"/>
        <v>73414.10000000002</v>
      </c>
      <c r="E24" s="15">
        <v>0</v>
      </c>
      <c r="F24" s="15">
        <v>0</v>
      </c>
      <c r="G24" s="15">
        <v>7341.41</v>
      </c>
      <c r="H24" s="15">
        <v>7341.41</v>
      </c>
      <c r="I24" s="15">
        <v>7341.41</v>
      </c>
      <c r="J24" s="15">
        <v>7341.41</v>
      </c>
      <c r="K24" s="15">
        <v>7341.41</v>
      </c>
      <c r="L24" s="15">
        <v>7341.41</v>
      </c>
      <c r="M24" s="15">
        <v>7341.41</v>
      </c>
      <c r="N24" s="15">
        <v>7341.41</v>
      </c>
      <c r="O24" s="15">
        <v>7341.41</v>
      </c>
      <c r="P24" s="15">
        <v>7341.41</v>
      </c>
    </row>
    <row r="25" spans="1:16" ht="12.75">
      <c r="A25" s="21">
        <v>9</v>
      </c>
      <c r="B25" s="16" t="s">
        <v>45</v>
      </c>
      <c r="C25" s="9">
        <f t="shared" si="0"/>
        <v>60756.48</v>
      </c>
      <c r="E25" s="5">
        <v>5063.04</v>
      </c>
      <c r="F25" s="5">
        <v>5063.04</v>
      </c>
      <c r="G25" s="5">
        <v>5063.04</v>
      </c>
      <c r="H25" s="5">
        <v>5063.04</v>
      </c>
      <c r="I25" s="5">
        <v>5063.04</v>
      </c>
      <c r="J25" s="5">
        <v>5063.04</v>
      </c>
      <c r="K25" s="5">
        <v>5063.04</v>
      </c>
      <c r="L25" s="5">
        <v>5063.04</v>
      </c>
      <c r="M25" s="5">
        <v>5063.04</v>
      </c>
      <c r="N25" s="5">
        <v>5063.04</v>
      </c>
      <c r="O25" s="5">
        <v>5063.04</v>
      </c>
      <c r="P25" s="5">
        <v>5063.04</v>
      </c>
    </row>
    <row r="26" spans="1:16" ht="12.75">
      <c r="A26" s="19">
        <v>10</v>
      </c>
      <c r="B26" s="12" t="s">
        <v>47</v>
      </c>
      <c r="C26" s="9">
        <f t="shared" si="0"/>
        <v>10245</v>
      </c>
      <c r="E26" s="5">
        <v>0</v>
      </c>
      <c r="F26" s="5">
        <v>0</v>
      </c>
      <c r="G26" s="5"/>
      <c r="H26" s="5"/>
      <c r="I26" s="5">
        <v>3415</v>
      </c>
      <c r="J26" s="5"/>
      <c r="K26" s="5"/>
      <c r="L26" s="5"/>
      <c r="M26" s="5">
        <v>3415</v>
      </c>
      <c r="N26" s="5"/>
      <c r="O26" s="5"/>
      <c r="P26" s="5">
        <v>3415</v>
      </c>
    </row>
    <row r="27" spans="1:16" ht="22.5">
      <c r="A27" s="20">
        <v>11</v>
      </c>
      <c r="B27" s="12" t="s">
        <v>49</v>
      </c>
      <c r="C27" s="9">
        <f t="shared" si="0"/>
        <v>632.9</v>
      </c>
      <c r="E27" s="5"/>
      <c r="F27" s="5"/>
      <c r="G27" s="5">
        <v>63.29</v>
      </c>
      <c r="H27" s="5">
        <v>63.29</v>
      </c>
      <c r="I27" s="5">
        <v>63.29</v>
      </c>
      <c r="J27" s="5">
        <v>63.29</v>
      </c>
      <c r="K27" s="5">
        <v>63.29</v>
      </c>
      <c r="L27" s="5">
        <v>63.29</v>
      </c>
      <c r="M27" s="5">
        <v>63.29</v>
      </c>
      <c r="N27" s="5">
        <v>63.29</v>
      </c>
      <c r="O27" s="5">
        <v>63.29</v>
      </c>
      <c r="P27" s="5">
        <v>63.29</v>
      </c>
    </row>
    <row r="28" spans="1:16" ht="33.75">
      <c r="A28" s="21">
        <v>12</v>
      </c>
      <c r="B28" s="6" t="s">
        <v>51</v>
      </c>
      <c r="C28" s="9">
        <f t="shared" si="0"/>
        <v>30378.24</v>
      </c>
      <c r="E28" s="15">
        <v>2531.52</v>
      </c>
      <c r="F28" s="15">
        <v>2531.52</v>
      </c>
      <c r="G28" s="15">
        <v>2531.52</v>
      </c>
      <c r="H28" s="15">
        <v>2531.52</v>
      </c>
      <c r="I28" s="15">
        <v>2531.52</v>
      </c>
      <c r="J28" s="15">
        <v>2531.52</v>
      </c>
      <c r="K28" s="15">
        <v>2531.52</v>
      </c>
      <c r="L28" s="15">
        <v>2531.52</v>
      </c>
      <c r="M28" s="15">
        <v>2531.52</v>
      </c>
      <c r="N28" s="15">
        <v>2531.52</v>
      </c>
      <c r="O28" s="15">
        <v>2531.52</v>
      </c>
      <c r="P28" s="15">
        <v>2531.52</v>
      </c>
    </row>
    <row r="29" spans="1:16" ht="12.75">
      <c r="A29" s="19"/>
      <c r="B29" s="6" t="s">
        <v>52</v>
      </c>
      <c r="C29" s="15">
        <f>SUM(C17:C28)</f>
        <v>405162.16</v>
      </c>
      <c r="E29" s="15">
        <f>SUM(E17:E28)</f>
        <v>26739.18</v>
      </c>
      <c r="F29" s="15">
        <f aca="true" t="shared" si="1" ref="F29:P29">SUM(F17:F28)</f>
        <v>26739.18</v>
      </c>
      <c r="G29" s="15">
        <f t="shared" si="1"/>
        <v>34143.88</v>
      </c>
      <c r="H29" s="15">
        <f t="shared" si="1"/>
        <v>34143.88</v>
      </c>
      <c r="I29" s="15">
        <f t="shared" si="1"/>
        <v>37558.88</v>
      </c>
      <c r="J29" s="15">
        <f t="shared" si="1"/>
        <v>34143.88</v>
      </c>
      <c r="K29" s="15">
        <f t="shared" si="1"/>
        <v>34143.88</v>
      </c>
      <c r="L29" s="15">
        <f t="shared" si="1"/>
        <v>34143.88</v>
      </c>
      <c r="M29" s="15">
        <f t="shared" si="1"/>
        <v>37558.88</v>
      </c>
      <c r="N29" s="15">
        <f t="shared" si="1"/>
        <v>34143.88</v>
      </c>
      <c r="O29" s="15">
        <f t="shared" si="1"/>
        <v>34143.88</v>
      </c>
      <c r="P29" s="15">
        <f t="shared" si="1"/>
        <v>37558.88</v>
      </c>
    </row>
    <row r="30" spans="1:16" ht="12.75">
      <c r="A30" s="19">
        <v>13</v>
      </c>
      <c r="B30" s="5" t="s">
        <v>19</v>
      </c>
      <c r="C30" s="15">
        <f>C31+C32+C33+C34</f>
        <v>6606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6500</v>
      </c>
      <c r="N30" s="15">
        <f t="shared" si="2"/>
        <v>106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110</v>
      </c>
      <c r="C31" s="9">
        <f>E31+F31+G31+H31+I31+J31+K31+L31+M31+N31+O31+P31</f>
        <v>6500</v>
      </c>
      <c r="E31" s="4"/>
      <c r="F31" s="4"/>
      <c r="G31" s="4"/>
      <c r="H31" s="4"/>
      <c r="I31" s="4"/>
      <c r="J31" s="4"/>
      <c r="K31" s="4"/>
      <c r="L31" s="4"/>
      <c r="M31" s="4">
        <v>6500</v>
      </c>
      <c r="N31" s="4"/>
      <c r="O31" s="4"/>
      <c r="P31" s="4"/>
    </row>
    <row r="32" spans="1:16" ht="12.75">
      <c r="A32" s="4"/>
      <c r="B32" s="24" t="s">
        <v>111</v>
      </c>
      <c r="C32" s="9">
        <f>E32+F32+G32+H32+I32+J32+K32+L32+M32+N32+O32+P32</f>
        <v>106</v>
      </c>
      <c r="E32" s="4"/>
      <c r="F32" s="4"/>
      <c r="G32" s="4"/>
      <c r="H32" s="4"/>
      <c r="I32" s="4"/>
      <c r="J32" s="4"/>
      <c r="K32" s="4"/>
      <c r="L32" s="4"/>
      <c r="M32" s="4"/>
      <c r="N32" s="4">
        <v>106</v>
      </c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411768.16</v>
      </c>
      <c r="E35" s="17">
        <f>E29+E30</f>
        <v>26739.18</v>
      </c>
      <c r="F35" s="17">
        <f aca="true" t="shared" si="3" ref="F35:P35">F29+F30</f>
        <v>26739.18</v>
      </c>
      <c r="G35" s="17">
        <f t="shared" si="3"/>
        <v>34143.88</v>
      </c>
      <c r="H35" s="17">
        <f t="shared" si="3"/>
        <v>34143.88</v>
      </c>
      <c r="I35" s="17">
        <f t="shared" si="3"/>
        <v>37558.88</v>
      </c>
      <c r="J35" s="17">
        <f t="shared" si="3"/>
        <v>34143.88</v>
      </c>
      <c r="K35" s="17">
        <f t="shared" si="3"/>
        <v>34143.88</v>
      </c>
      <c r="L35" s="17">
        <f t="shared" si="3"/>
        <v>34143.88</v>
      </c>
      <c r="M35" s="17">
        <f t="shared" si="3"/>
        <v>44058.88</v>
      </c>
      <c r="N35" s="17">
        <f t="shared" si="3"/>
        <v>34249.88</v>
      </c>
      <c r="O35" s="17">
        <f t="shared" si="3"/>
        <v>34143.88</v>
      </c>
      <c r="P35" s="17">
        <f t="shared" si="3"/>
        <v>37558.88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G25" sqref="G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140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62</v>
      </c>
      <c r="D2" s="1"/>
      <c r="E2" s="1" t="s">
        <v>5</v>
      </c>
      <c r="F2" s="1">
        <v>5082.08</v>
      </c>
      <c r="G2" s="1">
        <v>4007.73</v>
      </c>
    </row>
    <row r="3" spans="2:7" ht="12.75">
      <c r="B3" s="2" t="s">
        <v>6</v>
      </c>
      <c r="C3" s="1">
        <v>-2499.96</v>
      </c>
      <c r="D3" s="1" t="s">
        <v>7</v>
      </c>
      <c r="E3" s="1" t="s">
        <v>8</v>
      </c>
      <c r="F3" s="1">
        <v>5082.08</v>
      </c>
      <c r="G3" s="1">
        <v>1969.59</v>
      </c>
    </row>
    <row r="4" spans="2:7" ht="12.75">
      <c r="B4" s="2" t="s">
        <v>9</v>
      </c>
      <c r="C4" s="3">
        <f>F14</f>
        <v>60984.960000000014</v>
      </c>
      <c r="D4" s="1" t="s">
        <v>7</v>
      </c>
      <c r="E4" s="1" t="s">
        <v>10</v>
      </c>
      <c r="F4" s="1">
        <v>5082.08</v>
      </c>
      <c r="G4" s="1">
        <v>6785.08</v>
      </c>
    </row>
    <row r="5" spans="2:7" ht="12.75">
      <c r="B5" s="2" t="s">
        <v>11</v>
      </c>
      <c r="C5" s="3">
        <f>G14+H14</f>
        <v>51447.38</v>
      </c>
      <c r="D5" s="1" t="s">
        <v>7</v>
      </c>
      <c r="E5" s="1" t="s">
        <v>12</v>
      </c>
      <c r="F5" s="1">
        <v>5082.08</v>
      </c>
      <c r="G5" s="1">
        <v>3942.92</v>
      </c>
    </row>
    <row r="6" spans="2:7" ht="12.75">
      <c r="B6" s="2" t="s">
        <v>63</v>
      </c>
      <c r="C6" s="1">
        <f>C8+C9</f>
        <v>52226.36000000001</v>
      </c>
      <c r="D6" s="1" t="s">
        <v>7</v>
      </c>
      <c r="E6" s="1" t="s">
        <v>14</v>
      </c>
      <c r="F6" s="1">
        <v>5082.08</v>
      </c>
      <c r="G6" s="1">
        <v>3131.18</v>
      </c>
    </row>
    <row r="7" spans="2:8" ht="12.75">
      <c r="B7" s="2" t="s">
        <v>15</v>
      </c>
      <c r="D7" s="1"/>
      <c r="E7" s="1" t="s">
        <v>16</v>
      </c>
      <c r="F7" s="1">
        <v>5082.08</v>
      </c>
      <c r="G7" s="1">
        <v>3940.5</v>
      </c>
      <c r="H7" s="1">
        <v>588.88</v>
      </c>
    </row>
    <row r="8" spans="2:16" ht="12.75">
      <c r="B8" s="2" t="s">
        <v>17</v>
      </c>
      <c r="C8" s="3">
        <f>C29</f>
        <v>52216.90000000001</v>
      </c>
      <c r="D8" s="1" t="s">
        <v>7</v>
      </c>
      <c r="E8" s="3" t="s">
        <v>18</v>
      </c>
      <c r="F8" s="3">
        <v>5082.08</v>
      </c>
      <c r="G8" s="3">
        <v>4503.16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5082.08</v>
      </c>
      <c r="G9" s="1">
        <v>3520.34</v>
      </c>
      <c r="H9" s="1">
        <v>65</v>
      </c>
    </row>
    <row r="10" spans="2:7" ht="12.75">
      <c r="B10" s="2"/>
      <c r="D10" s="1"/>
      <c r="E10" s="1" t="s">
        <v>21</v>
      </c>
      <c r="F10" s="1">
        <v>5082.08</v>
      </c>
      <c r="G10" s="1">
        <v>3910.54</v>
      </c>
    </row>
    <row r="11" spans="2:7" ht="12.75">
      <c r="B11" s="2"/>
      <c r="D11" s="1"/>
      <c r="E11" s="1" t="s">
        <v>22</v>
      </c>
      <c r="F11" s="1">
        <v>5082.08</v>
      </c>
      <c r="G11" s="1">
        <v>7314.91</v>
      </c>
    </row>
    <row r="12" spans="2:7" ht="12.75">
      <c r="B12" s="2" t="s">
        <v>23</v>
      </c>
      <c r="C12" s="1">
        <v>48679.85</v>
      </c>
      <c r="D12" s="1" t="s">
        <v>7</v>
      </c>
      <c r="E12" s="1" t="s">
        <v>24</v>
      </c>
      <c r="F12" s="1">
        <v>5082.08</v>
      </c>
      <c r="G12" s="1">
        <v>4482</v>
      </c>
    </row>
    <row r="13" spans="2:7" ht="12.75">
      <c r="B13" s="2" t="s">
        <v>25</v>
      </c>
      <c r="C13" s="1">
        <f>C3+C5-C6</f>
        <v>-3278.9400000000096</v>
      </c>
      <c r="D13" s="1" t="s">
        <v>7</v>
      </c>
      <c r="E13" s="1" t="s">
        <v>26</v>
      </c>
      <c r="F13" s="1">
        <v>5082.08</v>
      </c>
      <c r="G13" s="1">
        <v>3285.55</v>
      </c>
    </row>
    <row r="14" spans="2:8" ht="12.75">
      <c r="B14" s="2"/>
      <c r="D14" s="1"/>
      <c r="F14" s="3">
        <f>F2+F3+F4+F5+F6+F7+F8+F9+F10+F11+F12+F13</f>
        <v>60984.960000000014</v>
      </c>
      <c r="G14" s="3">
        <f>G2+G3+G4+G5+G6+G7+G8+G9+G10+G11+G12+G13</f>
        <v>50793.5</v>
      </c>
      <c r="H14" s="3">
        <f>H2+H3+H4+H5+H6+H7+H8+H9+H10+H11+H12+H13</f>
        <v>653.88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14254.320000000002</v>
      </c>
      <c r="E17" s="9">
        <v>1187.86</v>
      </c>
      <c r="F17" s="9">
        <v>1187.86</v>
      </c>
      <c r="G17" s="9">
        <v>1187.86</v>
      </c>
      <c r="H17" s="9">
        <v>1187.86</v>
      </c>
      <c r="I17" s="9">
        <v>1187.86</v>
      </c>
      <c r="J17" s="9">
        <v>1187.86</v>
      </c>
      <c r="K17" s="9">
        <v>1187.86</v>
      </c>
      <c r="L17" s="9">
        <v>1187.86</v>
      </c>
      <c r="M17" s="9">
        <v>1187.86</v>
      </c>
      <c r="N17" s="9">
        <v>1187.86</v>
      </c>
      <c r="O17" s="9">
        <v>1187.86</v>
      </c>
      <c r="P17" s="9">
        <v>1187.86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440.88000000000005</v>
      </c>
      <c r="E18" s="9">
        <v>36.74</v>
      </c>
      <c r="F18" s="9">
        <v>36.74</v>
      </c>
      <c r="G18" s="9">
        <v>36.74</v>
      </c>
      <c r="H18" s="9">
        <v>36.74</v>
      </c>
      <c r="I18" s="9">
        <v>36.74</v>
      </c>
      <c r="J18" s="9">
        <v>36.74</v>
      </c>
      <c r="K18" s="9">
        <v>36.74</v>
      </c>
      <c r="L18" s="9">
        <v>36.74</v>
      </c>
      <c r="M18" s="9">
        <v>36.74</v>
      </c>
      <c r="N18" s="9">
        <v>36.74</v>
      </c>
      <c r="O18" s="9">
        <v>36.74</v>
      </c>
      <c r="P18" s="9">
        <v>36.74</v>
      </c>
    </row>
    <row r="19" spans="1:16" ht="12.75">
      <c r="A19" s="21">
        <v>3</v>
      </c>
      <c r="B19" s="12" t="s">
        <v>37</v>
      </c>
      <c r="C19" s="9">
        <f t="shared" si="0"/>
        <v>1371.5999999999997</v>
      </c>
      <c r="E19" s="13">
        <v>114.3</v>
      </c>
      <c r="F19" s="13">
        <v>114.3</v>
      </c>
      <c r="G19" s="13">
        <v>114.3</v>
      </c>
      <c r="H19" s="13">
        <v>114.3</v>
      </c>
      <c r="I19" s="13">
        <v>114.3</v>
      </c>
      <c r="J19" s="13">
        <v>114.3</v>
      </c>
      <c r="K19" s="13">
        <v>114.3</v>
      </c>
      <c r="L19" s="13">
        <v>114.3</v>
      </c>
      <c r="M19" s="13">
        <v>114.3</v>
      </c>
      <c r="N19" s="13">
        <v>114.3</v>
      </c>
      <c r="O19" s="13">
        <v>114.3</v>
      </c>
      <c r="P19" s="13">
        <v>114.3</v>
      </c>
    </row>
    <row r="20" spans="1:16" ht="12.75">
      <c r="A20" s="19">
        <v>4</v>
      </c>
      <c r="B20" s="22" t="s">
        <v>64</v>
      </c>
      <c r="C20" s="9">
        <f t="shared" si="0"/>
        <v>195.94</v>
      </c>
      <c r="E20" s="5">
        <v>0</v>
      </c>
      <c r="F20" s="5">
        <v>0</v>
      </c>
      <c r="G20" s="5">
        <v>0</v>
      </c>
      <c r="H20" s="5">
        <v>195.94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9306.960000000001</v>
      </c>
      <c r="E21" s="5">
        <v>775.58</v>
      </c>
      <c r="F21" s="5">
        <v>775.58</v>
      </c>
      <c r="G21" s="5">
        <v>775.58</v>
      </c>
      <c r="H21" s="5">
        <v>775.58</v>
      </c>
      <c r="I21" s="5">
        <v>775.58</v>
      </c>
      <c r="J21" s="5">
        <v>775.58</v>
      </c>
      <c r="K21" s="5">
        <v>775.58</v>
      </c>
      <c r="L21" s="5">
        <v>775.58</v>
      </c>
      <c r="M21" s="5">
        <v>775.58</v>
      </c>
      <c r="N21" s="5">
        <v>775.58</v>
      </c>
      <c r="O21" s="5">
        <v>775.58</v>
      </c>
      <c r="P21" s="5">
        <v>775.58</v>
      </c>
    </row>
    <row r="22" spans="1:16" ht="22.5">
      <c r="A22" s="21">
        <v>6</v>
      </c>
      <c r="B22" s="12" t="s">
        <v>41</v>
      </c>
      <c r="C22" s="9">
        <f t="shared" si="0"/>
        <v>3526.8000000000006</v>
      </c>
      <c r="E22" s="5">
        <v>293.9</v>
      </c>
      <c r="F22" s="5">
        <v>293.9</v>
      </c>
      <c r="G22" s="5">
        <v>293.9</v>
      </c>
      <c r="H22" s="5">
        <v>293.9</v>
      </c>
      <c r="I22" s="5">
        <v>293.9</v>
      </c>
      <c r="J22" s="5">
        <v>293.9</v>
      </c>
      <c r="K22" s="5">
        <v>293.9</v>
      </c>
      <c r="L22" s="5">
        <v>293.9</v>
      </c>
      <c r="M22" s="5">
        <v>293.9</v>
      </c>
      <c r="N22" s="5">
        <v>293.9</v>
      </c>
      <c r="O22" s="5">
        <v>293.9</v>
      </c>
      <c r="P22" s="5">
        <v>293.9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11364.240000000003</v>
      </c>
      <c r="E24" s="15">
        <v>947.02</v>
      </c>
      <c r="F24" s="15">
        <v>947.02</v>
      </c>
      <c r="G24" s="15">
        <v>947.02</v>
      </c>
      <c r="H24" s="15">
        <v>947.02</v>
      </c>
      <c r="I24" s="15">
        <v>947.02</v>
      </c>
      <c r="J24" s="15">
        <v>947.02</v>
      </c>
      <c r="K24" s="15">
        <v>947.02</v>
      </c>
      <c r="L24" s="15">
        <v>947.02</v>
      </c>
      <c r="M24" s="15">
        <v>947.02</v>
      </c>
      <c r="N24" s="15">
        <v>947.02</v>
      </c>
      <c r="O24" s="15">
        <v>947.02</v>
      </c>
      <c r="P24" s="15">
        <v>947.02</v>
      </c>
    </row>
    <row r="25" spans="1:16" ht="12.75">
      <c r="A25" s="21">
        <v>9</v>
      </c>
      <c r="B25" s="16" t="s">
        <v>45</v>
      </c>
      <c r="C25" s="9">
        <f t="shared" si="0"/>
        <v>5878.080000000001</v>
      </c>
      <c r="E25" s="5">
        <v>489.84</v>
      </c>
      <c r="F25" s="5">
        <v>489.84</v>
      </c>
      <c r="G25" s="5">
        <v>489.84</v>
      </c>
      <c r="H25" s="5">
        <v>489.84</v>
      </c>
      <c r="I25" s="5">
        <v>489.84</v>
      </c>
      <c r="J25" s="5">
        <v>489.84</v>
      </c>
      <c r="K25" s="5">
        <v>489.84</v>
      </c>
      <c r="L25" s="5">
        <v>489.84</v>
      </c>
      <c r="M25" s="5">
        <v>489.84</v>
      </c>
      <c r="N25" s="5">
        <v>489.84</v>
      </c>
      <c r="O25" s="5">
        <v>489.84</v>
      </c>
      <c r="P25" s="5">
        <v>489.84</v>
      </c>
    </row>
    <row r="26" spans="1:16" ht="12.75">
      <c r="A26" s="19">
        <v>10</v>
      </c>
      <c r="B26" s="12" t="s">
        <v>47</v>
      </c>
      <c r="C26" s="9">
        <f t="shared" si="0"/>
        <v>1959.36</v>
      </c>
      <c r="E26" s="5">
        <v>163.28</v>
      </c>
      <c r="F26" s="5">
        <v>163.28</v>
      </c>
      <c r="G26" s="5">
        <v>163.28</v>
      </c>
      <c r="H26" s="5">
        <v>163.28</v>
      </c>
      <c r="I26" s="5">
        <v>163.28</v>
      </c>
      <c r="J26" s="5">
        <v>163.28</v>
      </c>
      <c r="K26" s="5">
        <v>163.28</v>
      </c>
      <c r="L26" s="5">
        <v>163.28</v>
      </c>
      <c r="M26" s="5">
        <v>163.28</v>
      </c>
      <c r="N26" s="5">
        <v>163.28</v>
      </c>
      <c r="O26" s="5">
        <v>163.28</v>
      </c>
      <c r="P26" s="5">
        <v>163.28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3918.72</v>
      </c>
      <c r="E28" s="15">
        <v>326.56</v>
      </c>
      <c r="F28" s="15">
        <v>326.56</v>
      </c>
      <c r="G28" s="15">
        <v>326.56</v>
      </c>
      <c r="H28" s="15">
        <v>326.56</v>
      </c>
      <c r="I28" s="15">
        <v>326.56</v>
      </c>
      <c r="J28" s="15">
        <v>326.56</v>
      </c>
      <c r="K28" s="15">
        <v>326.56</v>
      </c>
      <c r="L28" s="15">
        <v>326.56</v>
      </c>
      <c r="M28" s="15">
        <v>326.56</v>
      </c>
      <c r="N28" s="15">
        <v>326.56</v>
      </c>
      <c r="O28" s="15">
        <v>326.56</v>
      </c>
      <c r="P28" s="15">
        <v>326.56</v>
      </c>
    </row>
    <row r="29" spans="1:16" ht="12.75">
      <c r="A29" s="19"/>
      <c r="B29" s="6" t="s">
        <v>52</v>
      </c>
      <c r="C29" s="15">
        <f>C17+C18+C19+C20+C21+C22+C23+C24+C25+C26+C27+C28</f>
        <v>52216.90000000001</v>
      </c>
      <c r="E29" s="15">
        <f>E17+E18+E19+E21+E22+E24+E25+E26+E27+E28</f>
        <v>4335.080000000001</v>
      </c>
      <c r="F29" s="15">
        <f aca="true" t="shared" si="1" ref="F29:P29">F17+F18+F19+F21+F22+F24+F25+F26+F27+F28</f>
        <v>4335.080000000001</v>
      </c>
      <c r="G29" s="15">
        <f t="shared" si="1"/>
        <v>4335.080000000001</v>
      </c>
      <c r="H29" s="15">
        <f t="shared" si="1"/>
        <v>4335.080000000001</v>
      </c>
      <c r="I29" s="15">
        <f t="shared" si="1"/>
        <v>4335.080000000001</v>
      </c>
      <c r="J29" s="15">
        <f t="shared" si="1"/>
        <v>4335.080000000001</v>
      </c>
      <c r="K29" s="15">
        <f t="shared" si="1"/>
        <v>4335.080000000001</v>
      </c>
      <c r="L29" s="15">
        <f t="shared" si="1"/>
        <v>4335.080000000001</v>
      </c>
      <c r="M29" s="15">
        <f t="shared" si="1"/>
        <v>4335.080000000001</v>
      </c>
      <c r="N29" s="15">
        <f t="shared" si="1"/>
        <v>4335.080000000001</v>
      </c>
      <c r="O29" s="15">
        <f t="shared" si="1"/>
        <v>4335.080000000001</v>
      </c>
      <c r="P29" s="15">
        <f t="shared" si="1"/>
        <v>4335.080000000001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52226.36000000001</v>
      </c>
      <c r="E35" s="17">
        <f>E29+E30</f>
        <v>4335.080000000001</v>
      </c>
      <c r="F35" s="17">
        <f aca="true" t="shared" si="3" ref="F35:P35">F29+F30</f>
        <v>4335.080000000001</v>
      </c>
      <c r="G35" s="17">
        <f t="shared" si="3"/>
        <v>4335.080000000001</v>
      </c>
      <c r="H35" s="17">
        <f t="shared" si="3"/>
        <v>4335.080000000001</v>
      </c>
      <c r="I35" s="17">
        <f t="shared" si="3"/>
        <v>4335.080000000001</v>
      </c>
      <c r="J35" s="17">
        <f t="shared" si="3"/>
        <v>4335.080000000001</v>
      </c>
      <c r="K35" s="17">
        <f t="shared" si="3"/>
        <v>4335.080000000001</v>
      </c>
      <c r="L35" s="17">
        <f t="shared" si="3"/>
        <v>4335.080000000001</v>
      </c>
      <c r="M35" s="17">
        <f t="shared" si="3"/>
        <v>4344.540000000001</v>
      </c>
      <c r="N35" s="17">
        <f t="shared" si="3"/>
        <v>4335.080000000001</v>
      </c>
      <c r="O35" s="17">
        <f t="shared" si="3"/>
        <v>4335.080000000001</v>
      </c>
      <c r="P35" s="17">
        <f t="shared" si="3"/>
        <v>4335.080000000001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N25" sqref="N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112</v>
      </c>
      <c r="F1" s="1" t="s">
        <v>2</v>
      </c>
      <c r="G1" s="1" t="s">
        <v>3</v>
      </c>
    </row>
    <row r="2" spans="2:7" ht="12.75">
      <c r="B2" s="2" t="s">
        <v>113</v>
      </c>
      <c r="D2" s="1"/>
      <c r="E2" s="1" t="s">
        <v>5</v>
      </c>
      <c r="F2" s="1">
        <v>41009.59</v>
      </c>
      <c r="G2" s="1">
        <v>34283.86</v>
      </c>
    </row>
    <row r="3" spans="2:8" ht="12.75">
      <c r="B3" s="2" t="s">
        <v>6</v>
      </c>
      <c r="C3" s="1">
        <v>112733.92</v>
      </c>
      <c r="D3" s="1" t="s">
        <v>7</v>
      </c>
      <c r="E3" s="1" t="s">
        <v>8</v>
      </c>
      <c r="F3" s="1">
        <v>41009.59</v>
      </c>
      <c r="G3" s="1">
        <v>40365.28</v>
      </c>
      <c r="H3" s="1">
        <v>374.69</v>
      </c>
    </row>
    <row r="4" spans="2:7" ht="12.75">
      <c r="B4" s="2" t="s">
        <v>81</v>
      </c>
      <c r="C4" s="3">
        <f>F14</f>
        <v>451193.06000000006</v>
      </c>
      <c r="D4" s="1" t="s">
        <v>7</v>
      </c>
      <c r="E4" s="1" t="s">
        <v>10</v>
      </c>
      <c r="F4" s="1">
        <v>41019.32</v>
      </c>
      <c r="G4" s="1">
        <v>33809.4</v>
      </c>
    </row>
    <row r="5" spans="2:7" ht="12.75">
      <c r="B5" s="2" t="s">
        <v>11</v>
      </c>
      <c r="C5" s="3">
        <f>G14+H14</f>
        <v>435998.04999999993</v>
      </c>
      <c r="D5" s="1" t="s">
        <v>7</v>
      </c>
      <c r="E5" s="1" t="s">
        <v>12</v>
      </c>
      <c r="F5" s="1">
        <v>41019.32</v>
      </c>
      <c r="G5" s="1">
        <v>40850.97</v>
      </c>
    </row>
    <row r="6" spans="2:7" ht="12.75">
      <c r="B6" s="2" t="s">
        <v>114</v>
      </c>
      <c r="C6" s="3">
        <f>C5*21.13%</f>
        <v>92126.38796499999</v>
      </c>
      <c r="D6" s="1" t="s">
        <v>7</v>
      </c>
      <c r="E6" s="1" t="s">
        <v>14</v>
      </c>
      <c r="F6" s="1">
        <v>41019.32</v>
      </c>
      <c r="G6" s="1">
        <v>38139.1</v>
      </c>
    </row>
    <row r="7" spans="2:8" ht="12.75">
      <c r="B7" s="2" t="s">
        <v>63</v>
      </c>
      <c r="C7" s="1">
        <f>C9+C10</f>
        <v>534335.19</v>
      </c>
      <c r="D7" s="1" t="s">
        <v>7</v>
      </c>
      <c r="E7" s="1" t="s">
        <v>16</v>
      </c>
      <c r="F7" s="1">
        <v>41019.32</v>
      </c>
      <c r="G7" s="1">
        <v>39124.36</v>
      </c>
      <c r="H7" s="1">
        <v>0.2</v>
      </c>
    </row>
    <row r="8" spans="2:9" ht="12.75">
      <c r="B8" s="2" t="s">
        <v>15</v>
      </c>
      <c r="D8" s="1"/>
      <c r="E8" s="3" t="s">
        <v>18</v>
      </c>
      <c r="F8" s="3">
        <v>41019.32</v>
      </c>
      <c r="G8" s="3">
        <v>40980.05</v>
      </c>
      <c r="H8" s="3"/>
      <c r="I8" s="3"/>
    </row>
    <row r="9" spans="2:16" ht="12.75">
      <c r="B9" s="2" t="s">
        <v>17</v>
      </c>
      <c r="C9" s="3">
        <f>C30</f>
        <v>408735.18999999994</v>
      </c>
      <c r="D9" s="1" t="s">
        <v>7</v>
      </c>
      <c r="E9" s="1" t="s">
        <v>20</v>
      </c>
      <c r="F9" s="1">
        <v>41019.32</v>
      </c>
      <c r="G9" s="1">
        <v>39869.51</v>
      </c>
      <c r="H9" s="1">
        <v>1298.68</v>
      </c>
      <c r="J9" s="3"/>
      <c r="K9" s="3"/>
      <c r="L9" s="3"/>
      <c r="M9" s="3"/>
      <c r="N9" s="3"/>
      <c r="O9" s="3"/>
      <c r="P9" s="3"/>
    </row>
    <row r="10" spans="2:7" ht="12.75">
      <c r="B10" s="2" t="s">
        <v>19</v>
      </c>
      <c r="C10" s="3">
        <f>C31</f>
        <v>125600</v>
      </c>
      <c r="D10" s="1" t="s">
        <v>7</v>
      </c>
      <c r="E10" s="1" t="s">
        <v>21</v>
      </c>
      <c r="F10" s="1">
        <v>41019.32</v>
      </c>
      <c r="G10" s="1">
        <v>33473.03</v>
      </c>
    </row>
    <row r="11" spans="2:8" ht="12.75">
      <c r="B11" s="2" t="s">
        <v>115</v>
      </c>
      <c r="C11" s="1">
        <v>4800</v>
      </c>
      <c r="D11" s="1" t="s">
        <v>7</v>
      </c>
      <c r="E11" s="1" t="s">
        <v>22</v>
      </c>
      <c r="F11" s="1">
        <v>41019.32</v>
      </c>
      <c r="G11" s="1">
        <v>48693.13</v>
      </c>
      <c r="H11" s="1">
        <v>603.14</v>
      </c>
    </row>
    <row r="12" spans="2:8" ht="12.75">
      <c r="B12" s="2"/>
      <c r="D12" s="1"/>
      <c r="E12" s="1" t="s">
        <v>24</v>
      </c>
      <c r="F12" s="1">
        <v>41019.32</v>
      </c>
      <c r="G12" s="1">
        <v>46006.22</v>
      </c>
      <c r="H12" s="1">
        <v>1164.92</v>
      </c>
    </row>
    <row r="13" spans="2:8" ht="12.75">
      <c r="B13" s="2" t="s">
        <v>23</v>
      </c>
      <c r="C13" s="1">
        <v>56998.73</v>
      </c>
      <c r="D13" s="1" t="s">
        <v>7</v>
      </c>
      <c r="E13" s="1" t="s">
        <v>26</v>
      </c>
      <c r="F13" s="1">
        <v>41019.32</v>
      </c>
      <c r="G13" s="1">
        <v>37270.14</v>
      </c>
      <c r="H13" s="1">
        <v>542.34</v>
      </c>
    </row>
    <row r="14" spans="2:8" ht="12.75">
      <c r="B14" s="2" t="s">
        <v>25</v>
      </c>
      <c r="C14" s="3">
        <f>C3+C5+C11-C7</f>
        <v>19196.780000000028</v>
      </c>
      <c r="D14" s="1" t="s">
        <v>7</v>
      </c>
      <c r="F14" s="3">
        <f>F2+F3+F4+F6+F7+F8+F9+F10+F11+F12+F13</f>
        <v>451193.06000000006</v>
      </c>
      <c r="G14" s="3">
        <f>G2+G3+G4+G6+G7+G8+G9+G10+G11+G12+G13</f>
        <v>432014.07999999996</v>
      </c>
      <c r="H14" s="3">
        <f>H2+H3+H4+H6+H7+H8+H9+H10+H11+H12+H13</f>
        <v>3983.9700000000003</v>
      </c>
    </row>
    <row r="15" spans="2:8" ht="12.75">
      <c r="B15" s="2"/>
      <c r="D15" s="1"/>
      <c r="F15" s="3"/>
      <c r="G15" s="3"/>
      <c r="H15" s="3"/>
    </row>
    <row r="16" spans="2:8" ht="12.75">
      <c r="B16" s="2"/>
      <c r="D16" s="1"/>
      <c r="E16" s="1" t="s">
        <v>28</v>
      </c>
      <c r="F16" s="3"/>
      <c r="G16" s="3"/>
      <c r="H16" s="3"/>
    </row>
    <row r="17" spans="1:16" ht="12.75">
      <c r="A17" s="4" t="s">
        <v>29</v>
      </c>
      <c r="B17" s="5" t="s">
        <v>30</v>
      </c>
      <c r="C17" s="6" t="s">
        <v>31</v>
      </c>
      <c r="E17" s="6" t="s">
        <v>5</v>
      </c>
      <c r="F17" s="6" t="s">
        <v>8</v>
      </c>
      <c r="G17" s="6" t="s">
        <v>10</v>
      </c>
      <c r="H17" s="6" t="s">
        <v>12</v>
      </c>
      <c r="I17" s="6" t="s">
        <v>14</v>
      </c>
      <c r="J17" s="6" t="s">
        <v>16</v>
      </c>
      <c r="K17" s="6" t="s">
        <v>18</v>
      </c>
      <c r="L17" s="6" t="s">
        <v>20</v>
      </c>
      <c r="M17" s="6" t="s">
        <v>21</v>
      </c>
      <c r="N17" s="6" t="s">
        <v>22</v>
      </c>
      <c r="O17" s="6" t="s">
        <v>24</v>
      </c>
      <c r="P17" s="6" t="s">
        <v>26</v>
      </c>
    </row>
    <row r="18" spans="1:16" ht="12.75">
      <c r="A18" s="7" t="s">
        <v>32</v>
      </c>
      <c r="B18" s="8" t="s">
        <v>33</v>
      </c>
      <c r="C18" s="9">
        <f>E18+F18+G18+H18+I18+J18+K18+L18+M18+N18+O18+P18</f>
        <v>97128</v>
      </c>
      <c r="E18" s="9">
        <v>8094</v>
      </c>
      <c r="F18" s="9">
        <v>8094</v>
      </c>
      <c r="G18" s="9">
        <v>8094</v>
      </c>
      <c r="H18" s="9">
        <v>8094</v>
      </c>
      <c r="I18" s="9">
        <v>8094</v>
      </c>
      <c r="J18" s="9">
        <v>8094</v>
      </c>
      <c r="K18" s="9">
        <v>8094</v>
      </c>
      <c r="L18" s="9">
        <v>8094</v>
      </c>
      <c r="M18" s="9">
        <v>8094</v>
      </c>
      <c r="N18" s="9">
        <v>8094</v>
      </c>
      <c r="O18" s="9">
        <v>8094</v>
      </c>
      <c r="P18" s="9">
        <v>8094</v>
      </c>
    </row>
    <row r="19" spans="1:16" ht="12.75">
      <c r="A19" s="10" t="s">
        <v>34</v>
      </c>
      <c r="B19" s="8" t="s">
        <v>35</v>
      </c>
      <c r="C19" s="9">
        <f aca="true" t="shared" si="0" ref="C19:C29">E19+F19+G19+H19+I19+J19+K19+L19+M19+N19+O19+P19</f>
        <v>3642.3599999999988</v>
      </c>
      <c r="E19" s="9">
        <v>303.53</v>
      </c>
      <c r="F19" s="9">
        <v>303.53</v>
      </c>
      <c r="G19" s="9">
        <v>303.53</v>
      </c>
      <c r="H19" s="9">
        <v>303.53</v>
      </c>
      <c r="I19" s="9">
        <v>303.53</v>
      </c>
      <c r="J19" s="9">
        <v>303.53</v>
      </c>
      <c r="K19" s="9">
        <v>303.53</v>
      </c>
      <c r="L19" s="9">
        <v>303.53</v>
      </c>
      <c r="M19" s="9">
        <v>303.53</v>
      </c>
      <c r="N19" s="9">
        <v>303.53</v>
      </c>
      <c r="O19" s="9">
        <v>303.53</v>
      </c>
      <c r="P19" s="9">
        <v>303.53</v>
      </c>
    </row>
    <row r="20" spans="1:16" ht="12.75">
      <c r="A20" s="11" t="s">
        <v>36</v>
      </c>
      <c r="B20" s="12" t="s">
        <v>37</v>
      </c>
      <c r="C20" s="9">
        <f t="shared" si="0"/>
        <v>10926.960000000001</v>
      </c>
      <c r="E20" s="13">
        <v>910.58</v>
      </c>
      <c r="F20" s="13">
        <v>910.58</v>
      </c>
      <c r="G20" s="13">
        <v>910.58</v>
      </c>
      <c r="H20" s="13">
        <v>910.58</v>
      </c>
      <c r="I20" s="13">
        <v>910.58</v>
      </c>
      <c r="J20" s="13">
        <v>910.58</v>
      </c>
      <c r="K20" s="13">
        <v>910.58</v>
      </c>
      <c r="L20" s="13">
        <v>910.58</v>
      </c>
      <c r="M20" s="13">
        <v>910.58</v>
      </c>
      <c r="N20" s="13">
        <v>910.58</v>
      </c>
      <c r="O20" s="13">
        <v>910.58</v>
      </c>
      <c r="P20" s="13">
        <v>910.58</v>
      </c>
    </row>
    <row r="21" spans="1:16" ht="12.75">
      <c r="A21" s="11" t="s">
        <v>38</v>
      </c>
      <c r="B21" s="12" t="s">
        <v>116</v>
      </c>
      <c r="C21" s="9">
        <f t="shared" si="0"/>
        <v>2717.54</v>
      </c>
      <c r="E21" s="5">
        <v>101.18</v>
      </c>
      <c r="F21" s="5">
        <v>1007</v>
      </c>
      <c r="G21" s="5">
        <v>1007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101.18</v>
      </c>
      <c r="P21" s="5">
        <v>501.18</v>
      </c>
    </row>
    <row r="22" spans="1:16" ht="22.5">
      <c r="A22" s="4" t="s">
        <v>40</v>
      </c>
      <c r="B22" s="12" t="s">
        <v>39</v>
      </c>
      <c r="C22" s="9">
        <f t="shared" si="0"/>
        <v>68799</v>
      </c>
      <c r="E22" s="5">
        <v>5733.25</v>
      </c>
      <c r="F22" s="5">
        <v>5733.25</v>
      </c>
      <c r="G22" s="5">
        <v>5733.25</v>
      </c>
      <c r="H22" s="5">
        <v>5733.25</v>
      </c>
      <c r="I22" s="5">
        <v>5733.25</v>
      </c>
      <c r="J22" s="5">
        <v>5733.25</v>
      </c>
      <c r="K22" s="5">
        <v>5733.25</v>
      </c>
      <c r="L22" s="5">
        <v>5733.25</v>
      </c>
      <c r="M22" s="5">
        <v>5733.25</v>
      </c>
      <c r="N22" s="5">
        <v>5733.25</v>
      </c>
      <c r="O22" s="5">
        <v>5733.25</v>
      </c>
      <c r="P22" s="5">
        <v>5733.25</v>
      </c>
    </row>
    <row r="23" spans="1:16" ht="22.5">
      <c r="A23" s="4" t="s">
        <v>42</v>
      </c>
      <c r="B23" s="12" t="s">
        <v>41</v>
      </c>
      <c r="C23" s="9">
        <f t="shared" si="0"/>
        <v>29138.400000000005</v>
      </c>
      <c r="E23" s="5">
        <v>2428.2</v>
      </c>
      <c r="F23" s="5">
        <v>2428.2</v>
      </c>
      <c r="G23" s="5">
        <v>2428.2</v>
      </c>
      <c r="H23" s="5">
        <v>2428.2</v>
      </c>
      <c r="I23" s="5">
        <v>2428.2</v>
      </c>
      <c r="J23" s="5">
        <v>2428.2</v>
      </c>
      <c r="K23" s="5">
        <v>2428.2</v>
      </c>
      <c r="L23" s="5">
        <v>2428.2</v>
      </c>
      <c r="M23" s="5">
        <v>2428.2</v>
      </c>
      <c r="N23" s="5">
        <v>2428.2</v>
      </c>
      <c r="O23" s="5">
        <v>2428.2</v>
      </c>
      <c r="P23" s="5">
        <v>2428.2</v>
      </c>
    </row>
    <row r="24" spans="1:16" ht="12.75">
      <c r="A24" s="4" t="s">
        <v>44</v>
      </c>
      <c r="B24" s="12" t="s">
        <v>65</v>
      </c>
      <c r="C24" s="9">
        <f t="shared" si="0"/>
        <v>1854.9300000000003</v>
      </c>
      <c r="E24" s="5">
        <v>168.63</v>
      </c>
      <c r="F24" s="5">
        <v>168.63</v>
      </c>
      <c r="G24" s="5">
        <v>168.63</v>
      </c>
      <c r="H24" s="5">
        <v>168.63</v>
      </c>
      <c r="I24" s="5">
        <v>168.63</v>
      </c>
      <c r="J24" s="5">
        <v>168.63</v>
      </c>
      <c r="K24" s="5">
        <v>168.63</v>
      </c>
      <c r="L24" s="5">
        <v>168.63</v>
      </c>
      <c r="M24" s="5">
        <v>168.63</v>
      </c>
      <c r="N24" s="5">
        <v>168.63</v>
      </c>
      <c r="O24" s="5">
        <v>0</v>
      </c>
      <c r="P24" s="5">
        <v>168.63</v>
      </c>
    </row>
    <row r="25" spans="1:16" ht="45">
      <c r="A25" s="14" t="s">
        <v>46</v>
      </c>
      <c r="B25" s="12" t="s">
        <v>66</v>
      </c>
      <c r="C25" s="9">
        <f t="shared" si="0"/>
        <v>89034</v>
      </c>
      <c r="E25" s="15">
        <v>7419.5</v>
      </c>
      <c r="F25" s="15">
        <v>7419.5</v>
      </c>
      <c r="G25" s="15">
        <v>7419.5</v>
      </c>
      <c r="H25" s="15">
        <v>7419.5</v>
      </c>
      <c r="I25" s="15">
        <v>7419.5</v>
      </c>
      <c r="J25" s="15">
        <v>7419.5</v>
      </c>
      <c r="K25" s="15">
        <v>7419.5</v>
      </c>
      <c r="L25" s="15">
        <v>7419.5</v>
      </c>
      <c r="M25" s="15">
        <v>7419.5</v>
      </c>
      <c r="N25" s="15">
        <v>7419.5</v>
      </c>
      <c r="O25" s="15">
        <v>7419.5</v>
      </c>
      <c r="P25" s="15">
        <v>7419.5</v>
      </c>
    </row>
    <row r="26" spans="1:16" ht="12.75">
      <c r="A26" s="14" t="s">
        <v>48</v>
      </c>
      <c r="B26" s="16" t="s">
        <v>45</v>
      </c>
      <c r="C26" s="9">
        <f t="shared" si="0"/>
        <v>48564</v>
      </c>
      <c r="E26" s="5">
        <v>4047</v>
      </c>
      <c r="F26" s="5">
        <v>4047</v>
      </c>
      <c r="G26" s="5">
        <v>4047</v>
      </c>
      <c r="H26" s="5">
        <v>4047</v>
      </c>
      <c r="I26" s="5">
        <v>4047</v>
      </c>
      <c r="J26" s="5">
        <v>4047</v>
      </c>
      <c r="K26" s="5">
        <v>4047</v>
      </c>
      <c r="L26" s="5">
        <v>4047</v>
      </c>
      <c r="M26" s="5">
        <v>4047</v>
      </c>
      <c r="N26" s="5">
        <v>4047</v>
      </c>
      <c r="O26" s="5">
        <v>4047</v>
      </c>
      <c r="P26" s="5">
        <v>4047</v>
      </c>
    </row>
    <row r="27" spans="1:16" ht="12.75">
      <c r="A27" s="4" t="s">
        <v>50</v>
      </c>
      <c r="B27" s="12" t="s">
        <v>47</v>
      </c>
      <c r="C27" s="9">
        <f t="shared" si="0"/>
        <v>24452</v>
      </c>
      <c r="E27" s="5">
        <v>674.5</v>
      </c>
      <c r="F27" s="5">
        <v>2023.5</v>
      </c>
      <c r="G27" s="5">
        <v>0</v>
      </c>
      <c r="H27" s="5"/>
      <c r="I27" s="5">
        <v>4047</v>
      </c>
      <c r="J27" s="5">
        <v>3415</v>
      </c>
      <c r="K27" s="5"/>
      <c r="L27" s="5">
        <v>2023.5</v>
      </c>
      <c r="M27" s="5">
        <v>3415</v>
      </c>
      <c r="N27" s="5">
        <v>3415</v>
      </c>
      <c r="O27" s="5">
        <v>2023.5</v>
      </c>
      <c r="P27" s="5">
        <v>3415</v>
      </c>
    </row>
    <row r="28" spans="1:16" ht="22.5">
      <c r="A28" s="4" t="s">
        <v>53</v>
      </c>
      <c r="B28" s="12" t="s">
        <v>49</v>
      </c>
      <c r="C28" s="9">
        <f t="shared" si="0"/>
        <v>102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102</v>
      </c>
      <c r="P28" s="5">
        <v>0</v>
      </c>
    </row>
    <row r="29" spans="1:16" ht="33.75">
      <c r="A29" s="14" t="s">
        <v>117</v>
      </c>
      <c r="B29" s="6" t="s">
        <v>51</v>
      </c>
      <c r="C29" s="9">
        <f t="shared" si="0"/>
        <v>32376</v>
      </c>
      <c r="E29" s="15">
        <v>2698</v>
      </c>
      <c r="F29" s="15">
        <v>2698</v>
      </c>
      <c r="G29" s="15">
        <v>2698</v>
      </c>
      <c r="H29" s="15">
        <v>2698</v>
      </c>
      <c r="I29" s="15">
        <v>2698</v>
      </c>
      <c r="J29" s="15">
        <v>2698</v>
      </c>
      <c r="K29" s="15">
        <v>2698</v>
      </c>
      <c r="L29" s="15">
        <v>2698</v>
      </c>
      <c r="M29" s="15">
        <v>2698</v>
      </c>
      <c r="N29" s="15">
        <v>2698</v>
      </c>
      <c r="O29" s="15">
        <v>2698</v>
      </c>
      <c r="P29" s="15">
        <v>2698</v>
      </c>
    </row>
    <row r="30" spans="1:16" ht="12.75">
      <c r="A30" s="14"/>
      <c r="B30" s="6" t="s">
        <v>52</v>
      </c>
      <c r="C30" s="15">
        <f>SUM(C18:C29)</f>
        <v>408735.18999999994</v>
      </c>
      <c r="E30" s="15">
        <f>SUM(E18:E29)</f>
        <v>32578.370000000003</v>
      </c>
      <c r="F30" s="15">
        <f aca="true" t="shared" si="1" ref="F30:P30">SUM(F18:F29)</f>
        <v>34833.19</v>
      </c>
      <c r="G30" s="15">
        <f t="shared" si="1"/>
        <v>32809.69</v>
      </c>
      <c r="H30" s="15">
        <f t="shared" si="1"/>
        <v>31802.690000000002</v>
      </c>
      <c r="I30" s="15">
        <f t="shared" si="1"/>
        <v>35849.69</v>
      </c>
      <c r="J30" s="15">
        <f t="shared" si="1"/>
        <v>35217.69</v>
      </c>
      <c r="K30" s="15">
        <f t="shared" si="1"/>
        <v>31802.690000000002</v>
      </c>
      <c r="L30" s="15">
        <f t="shared" si="1"/>
        <v>33826.19</v>
      </c>
      <c r="M30" s="15">
        <f t="shared" si="1"/>
        <v>35217.69</v>
      </c>
      <c r="N30" s="15">
        <f t="shared" si="1"/>
        <v>35217.69</v>
      </c>
      <c r="O30" s="15">
        <f t="shared" si="1"/>
        <v>33860.740000000005</v>
      </c>
      <c r="P30" s="15">
        <f t="shared" si="1"/>
        <v>35718.87</v>
      </c>
    </row>
    <row r="31" spans="1:16" ht="12.75">
      <c r="A31" s="4" t="s">
        <v>118</v>
      </c>
      <c r="B31" s="5" t="s">
        <v>19</v>
      </c>
      <c r="C31" s="15">
        <f>C32+C33+C34+C35</f>
        <v>125600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600</v>
      </c>
      <c r="K31" s="15">
        <f t="shared" si="2"/>
        <v>125000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119</v>
      </c>
      <c r="C32" s="9">
        <f>E32+F32+G32+H32+I32+J32+K32+L32+M32+N32+O32+P32</f>
        <v>600</v>
      </c>
      <c r="E32" s="4"/>
      <c r="F32" s="4"/>
      <c r="G32" s="4"/>
      <c r="H32" s="4"/>
      <c r="I32" s="4"/>
      <c r="J32" s="4">
        <v>600</v>
      </c>
      <c r="K32" s="4"/>
      <c r="L32" s="4"/>
      <c r="M32" s="4"/>
      <c r="N32" s="4"/>
      <c r="O32" s="4"/>
      <c r="P32" s="4"/>
    </row>
    <row r="33" spans="1:16" ht="12.75">
      <c r="A33" s="4"/>
      <c r="B33" s="24" t="s">
        <v>120</v>
      </c>
      <c r="C33" s="9">
        <f>E33+F33+G33+H33+I33+J33+K33+L33+M33+N33+O33+P33</f>
        <v>125000</v>
      </c>
      <c r="E33" s="4"/>
      <c r="F33" s="4"/>
      <c r="G33" s="4"/>
      <c r="H33" s="4"/>
      <c r="I33" s="4"/>
      <c r="J33" s="4"/>
      <c r="K33" s="4">
        <v>125000</v>
      </c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534335.19</v>
      </c>
      <c r="E36" s="17">
        <f>E30+E31</f>
        <v>32578.370000000003</v>
      </c>
      <c r="F36" s="17">
        <f aca="true" t="shared" si="3" ref="F36:P36">F30+F31</f>
        <v>34833.19</v>
      </c>
      <c r="G36" s="17">
        <f t="shared" si="3"/>
        <v>32809.69</v>
      </c>
      <c r="H36" s="17">
        <f t="shared" si="3"/>
        <v>31802.690000000002</v>
      </c>
      <c r="I36" s="17">
        <f t="shared" si="3"/>
        <v>35849.69</v>
      </c>
      <c r="J36" s="17">
        <f t="shared" si="3"/>
        <v>35817.69</v>
      </c>
      <c r="K36" s="17">
        <f t="shared" si="3"/>
        <v>156802.69</v>
      </c>
      <c r="L36" s="17">
        <f t="shared" si="3"/>
        <v>33826.19</v>
      </c>
      <c r="M36" s="17">
        <f t="shared" si="3"/>
        <v>35217.69</v>
      </c>
      <c r="N36" s="17">
        <f t="shared" si="3"/>
        <v>35217.69</v>
      </c>
      <c r="O36" s="17">
        <f t="shared" si="3"/>
        <v>33860.740000000005</v>
      </c>
      <c r="P36" s="17">
        <f t="shared" si="3"/>
        <v>35718.87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C1">
      <selection activeCell="B29" sqref="B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121</v>
      </c>
      <c r="F1" s="1" t="s">
        <v>2</v>
      </c>
      <c r="G1" s="1" t="s">
        <v>3</v>
      </c>
    </row>
    <row r="2" spans="2:7" ht="12.75">
      <c r="B2" s="2" t="s">
        <v>122</v>
      </c>
      <c r="D2" s="1"/>
      <c r="E2" s="1" t="s">
        <v>5</v>
      </c>
      <c r="F2" s="1">
        <v>5263.55</v>
      </c>
      <c r="G2" s="1">
        <v>3967.82</v>
      </c>
    </row>
    <row r="3" spans="2:7" ht="12.75">
      <c r="B3" s="2" t="s">
        <v>6</v>
      </c>
      <c r="C3" s="1">
        <v>-200610.56</v>
      </c>
      <c r="D3" s="1" t="s">
        <v>7</v>
      </c>
      <c r="E3" s="1" t="s">
        <v>8</v>
      </c>
      <c r="F3" s="1">
        <v>5263.55</v>
      </c>
      <c r="G3" s="1">
        <v>3231.47</v>
      </c>
    </row>
    <row r="4" spans="2:8" ht="12.75">
      <c r="B4" s="2" t="s">
        <v>81</v>
      </c>
      <c r="C4" s="3">
        <f>F14</f>
        <v>63162.60000000001</v>
      </c>
      <c r="D4" s="1" t="s">
        <v>7</v>
      </c>
      <c r="E4" s="1" t="s">
        <v>10</v>
      </c>
      <c r="F4" s="1">
        <v>5263.55</v>
      </c>
      <c r="G4" s="1">
        <v>9841.56</v>
      </c>
      <c r="H4" s="1">
        <v>1871.62</v>
      </c>
    </row>
    <row r="5" spans="2:7" ht="12.75">
      <c r="B5" s="2" t="s">
        <v>11</v>
      </c>
      <c r="C5" s="3">
        <f>G14+H14</f>
        <v>65974.75</v>
      </c>
      <c r="D5" s="1" t="s">
        <v>7</v>
      </c>
      <c r="E5" s="1" t="s">
        <v>12</v>
      </c>
      <c r="F5" s="1">
        <v>5263.55</v>
      </c>
      <c r="G5" s="1">
        <v>10827.32</v>
      </c>
    </row>
    <row r="6" spans="2:7" ht="12.75">
      <c r="B6" s="2" t="s">
        <v>63</v>
      </c>
      <c r="C6" s="1">
        <f>C8+C9</f>
        <v>52136.64</v>
      </c>
      <c r="D6" s="1" t="s">
        <v>7</v>
      </c>
      <c r="E6" s="1" t="s">
        <v>14</v>
      </c>
      <c r="F6" s="1">
        <v>5263.55</v>
      </c>
      <c r="G6" s="1">
        <v>4033.77</v>
      </c>
    </row>
    <row r="7" spans="2:7" ht="12.75">
      <c r="B7" s="2" t="s">
        <v>15</v>
      </c>
      <c r="D7" s="1"/>
      <c r="E7" s="1" t="s">
        <v>16</v>
      </c>
      <c r="F7" s="1">
        <v>5263.55</v>
      </c>
      <c r="G7" s="1">
        <v>4033.77</v>
      </c>
    </row>
    <row r="8" spans="2:16" ht="12.75">
      <c r="B8" s="2" t="s">
        <v>17</v>
      </c>
      <c r="C8" s="3">
        <f>C28</f>
        <v>52136.64</v>
      </c>
      <c r="D8" s="1" t="s">
        <v>7</v>
      </c>
      <c r="E8" s="3" t="s">
        <v>18</v>
      </c>
      <c r="F8" s="3">
        <v>5263.55</v>
      </c>
      <c r="G8" s="3">
        <v>3420.9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5263.55</v>
      </c>
      <c r="G9" s="1">
        <v>4033.77</v>
      </c>
    </row>
    <row r="10" spans="2:7" ht="12.75">
      <c r="B10" s="2"/>
      <c r="D10" s="1"/>
      <c r="E10" s="1" t="s">
        <v>21</v>
      </c>
      <c r="F10" s="1">
        <v>5263.55</v>
      </c>
      <c r="G10" s="1">
        <v>3420.9</v>
      </c>
    </row>
    <row r="11" spans="2:7" ht="12.75">
      <c r="B11" s="2"/>
      <c r="D11" s="1"/>
      <c r="E11" s="1" t="s">
        <v>22</v>
      </c>
      <c r="F11" s="1">
        <v>5263.55</v>
      </c>
      <c r="G11" s="1">
        <v>6494.29</v>
      </c>
    </row>
    <row r="12" spans="2:7" ht="12.75">
      <c r="B12" s="2" t="s">
        <v>23</v>
      </c>
      <c r="C12" s="1">
        <v>7288.61</v>
      </c>
      <c r="D12" s="1" t="s">
        <v>7</v>
      </c>
      <c r="E12" s="1" t="s">
        <v>24</v>
      </c>
      <c r="F12" s="1">
        <v>5263.55</v>
      </c>
      <c r="G12" s="1">
        <v>1415.17</v>
      </c>
    </row>
    <row r="13" spans="2:7" ht="12.75">
      <c r="B13" s="2" t="s">
        <v>25</v>
      </c>
      <c r="C13" s="3">
        <f>C3+C5-C8</f>
        <v>-186772.45</v>
      </c>
      <c r="D13" s="1" t="s">
        <v>7</v>
      </c>
      <c r="E13" s="1" t="s">
        <v>26</v>
      </c>
      <c r="F13" s="1">
        <v>5263.55</v>
      </c>
      <c r="G13" s="1">
        <v>9382.39</v>
      </c>
    </row>
    <row r="14" spans="2:8" ht="12.75">
      <c r="B14" s="2"/>
      <c r="D14" s="1"/>
      <c r="F14" s="3">
        <f>F2+F3+F4+F5+F6+F7+F8+F9+F10+F11+F12+F13</f>
        <v>63162.60000000001</v>
      </c>
      <c r="G14" s="3">
        <f>G2+G3+G4+G5+G6+G7+G8+G9+G10+G11+G12+G13</f>
        <v>64103.13</v>
      </c>
      <c r="H14" s="3">
        <f>H2+H3+H4+H5+H6+H7+H8+H9+H10+H11+H12+H13</f>
        <v>1871.62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">
        <v>1</v>
      </c>
      <c r="B17" s="8" t="s">
        <v>33</v>
      </c>
      <c r="C17" s="9">
        <f>E17+F17+G17+H17+I17+J17+K17+L17+M17+N17+O17+P17</f>
        <v>18154.920000000002</v>
      </c>
      <c r="E17" s="9">
        <v>1512.91</v>
      </c>
      <c r="F17" s="9">
        <v>1512.91</v>
      </c>
      <c r="G17" s="9">
        <v>1512.91</v>
      </c>
      <c r="H17" s="9">
        <v>1512.91</v>
      </c>
      <c r="I17" s="9">
        <v>1512.91</v>
      </c>
      <c r="J17" s="9">
        <v>1512.91</v>
      </c>
      <c r="K17" s="9">
        <v>1512.91</v>
      </c>
      <c r="L17" s="9">
        <v>1512.91</v>
      </c>
      <c r="M17" s="9">
        <v>1512.91</v>
      </c>
      <c r="N17" s="9">
        <v>1512.91</v>
      </c>
      <c r="O17" s="9">
        <v>1512.91</v>
      </c>
      <c r="P17" s="9">
        <v>1512.91</v>
      </c>
    </row>
    <row r="18" spans="1:16" ht="12.75">
      <c r="A18" s="4">
        <v>2</v>
      </c>
      <c r="B18" s="8" t="s">
        <v>35</v>
      </c>
      <c r="C18" s="9">
        <f aca="true" t="shared" si="0" ref="C18:C27">E18+F18+G18+H18+I18+J18+K18+L18+M18+N18+O18+P18</f>
        <v>561.12</v>
      </c>
      <c r="E18" s="9">
        <v>46.76</v>
      </c>
      <c r="F18" s="9">
        <v>46.76</v>
      </c>
      <c r="G18" s="9">
        <v>46.76</v>
      </c>
      <c r="H18" s="9">
        <v>46.76</v>
      </c>
      <c r="I18" s="9">
        <v>46.76</v>
      </c>
      <c r="J18" s="9">
        <v>46.76</v>
      </c>
      <c r="K18" s="9">
        <v>46.76</v>
      </c>
      <c r="L18" s="9">
        <v>46.76</v>
      </c>
      <c r="M18" s="9">
        <v>46.76</v>
      </c>
      <c r="N18" s="9">
        <v>46.76</v>
      </c>
      <c r="O18" s="9">
        <v>46.76</v>
      </c>
      <c r="P18" s="9">
        <v>46.76</v>
      </c>
    </row>
    <row r="19" spans="1:16" ht="12.75">
      <c r="A19" s="11">
        <v>3</v>
      </c>
      <c r="B19" s="12" t="s">
        <v>37</v>
      </c>
      <c r="C19" s="9">
        <f t="shared" si="0"/>
        <v>1745.88</v>
      </c>
      <c r="E19" s="13">
        <v>145.49</v>
      </c>
      <c r="F19" s="13">
        <v>145.49</v>
      </c>
      <c r="G19" s="13">
        <v>145.49</v>
      </c>
      <c r="H19" s="13">
        <v>145.49</v>
      </c>
      <c r="I19" s="13">
        <v>145.49</v>
      </c>
      <c r="J19" s="13">
        <v>145.49</v>
      </c>
      <c r="K19" s="13">
        <v>145.49</v>
      </c>
      <c r="L19" s="13">
        <v>145.49</v>
      </c>
      <c r="M19" s="13">
        <v>145.49</v>
      </c>
      <c r="N19" s="13">
        <v>145.49</v>
      </c>
      <c r="O19" s="13">
        <v>145.49</v>
      </c>
      <c r="P19" s="13">
        <v>145.49</v>
      </c>
    </row>
    <row r="20" spans="1:16" ht="12.75">
      <c r="A20" s="11">
        <v>4</v>
      </c>
      <c r="B20" s="22" t="s">
        <v>64</v>
      </c>
      <c r="C20" s="9">
        <f t="shared" si="0"/>
        <v>249.36</v>
      </c>
      <c r="E20" s="5"/>
      <c r="F20" s="5"/>
      <c r="G20" s="5">
        <v>249.36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4">
        <v>5</v>
      </c>
      <c r="B21" s="12" t="s">
        <v>39</v>
      </c>
      <c r="C21" s="9">
        <f t="shared" si="0"/>
        <v>11846.88</v>
      </c>
      <c r="E21" s="5">
        <v>987.24</v>
      </c>
      <c r="F21" s="5">
        <v>987.24</v>
      </c>
      <c r="G21" s="5">
        <v>987.24</v>
      </c>
      <c r="H21" s="5">
        <v>987.24</v>
      </c>
      <c r="I21" s="5">
        <v>987.24</v>
      </c>
      <c r="J21" s="5">
        <v>987.24</v>
      </c>
      <c r="K21" s="5">
        <v>987.24</v>
      </c>
      <c r="L21" s="5">
        <v>987.24</v>
      </c>
      <c r="M21" s="5">
        <v>987.24</v>
      </c>
      <c r="N21" s="5">
        <v>987.24</v>
      </c>
      <c r="O21" s="5">
        <v>987.24</v>
      </c>
      <c r="P21" s="5">
        <v>987.24</v>
      </c>
    </row>
    <row r="22" spans="1:16" ht="22.5">
      <c r="A22" s="4">
        <v>6</v>
      </c>
      <c r="B22" s="12" t="s">
        <v>41</v>
      </c>
      <c r="C22" s="9">
        <f t="shared" si="0"/>
        <v>4489.320000000001</v>
      </c>
      <c r="E22" s="5">
        <v>374.11</v>
      </c>
      <c r="F22" s="5">
        <v>374.11</v>
      </c>
      <c r="G22" s="5">
        <v>374.11</v>
      </c>
      <c r="H22" s="5">
        <v>374.11</v>
      </c>
      <c r="I22" s="5">
        <v>374.11</v>
      </c>
      <c r="J22" s="5">
        <v>374.11</v>
      </c>
      <c r="K22" s="5">
        <v>374.11</v>
      </c>
      <c r="L22" s="5">
        <v>374.11</v>
      </c>
      <c r="M22" s="5">
        <v>374.11</v>
      </c>
      <c r="N22" s="5">
        <v>374.11</v>
      </c>
      <c r="O22" s="5">
        <v>374.11</v>
      </c>
      <c r="P22" s="5">
        <v>374.11</v>
      </c>
    </row>
    <row r="23" spans="1:16" ht="12.75">
      <c r="A23" s="1">
        <v>7</v>
      </c>
      <c r="B23" s="12" t="s">
        <v>43</v>
      </c>
      <c r="C23" s="9">
        <f t="shared" si="0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4">
        <v>8</v>
      </c>
      <c r="B24" s="16" t="s">
        <v>45</v>
      </c>
      <c r="C24" s="9">
        <f t="shared" si="0"/>
        <v>9976.32</v>
      </c>
      <c r="E24" s="5">
        <v>831.36</v>
      </c>
      <c r="F24" s="5">
        <v>831.36</v>
      </c>
      <c r="G24" s="5">
        <v>831.36</v>
      </c>
      <c r="H24" s="5">
        <v>831.36</v>
      </c>
      <c r="I24" s="5">
        <v>831.36</v>
      </c>
      <c r="J24" s="5">
        <v>831.36</v>
      </c>
      <c r="K24" s="5">
        <v>831.36</v>
      </c>
      <c r="L24" s="5">
        <v>831.36</v>
      </c>
      <c r="M24" s="5">
        <v>831.36</v>
      </c>
      <c r="N24" s="5">
        <v>831.36</v>
      </c>
      <c r="O24" s="5">
        <v>831.36</v>
      </c>
      <c r="P24" s="5">
        <v>831.36</v>
      </c>
    </row>
    <row r="25" spans="1:16" ht="12.75">
      <c r="A25" s="4">
        <v>9</v>
      </c>
      <c r="B25" s="12" t="s">
        <v>47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2.5">
      <c r="A26" s="4">
        <v>10</v>
      </c>
      <c r="B26" s="12" t="s">
        <v>49</v>
      </c>
      <c r="C26" s="9">
        <f t="shared" si="0"/>
        <v>124.68</v>
      </c>
      <c r="E26" s="5">
        <v>10.39</v>
      </c>
      <c r="F26" s="5">
        <v>10.39</v>
      </c>
      <c r="G26" s="5">
        <v>10.39</v>
      </c>
      <c r="H26" s="5">
        <v>10.39</v>
      </c>
      <c r="I26" s="5">
        <v>10.39</v>
      </c>
      <c r="J26" s="5">
        <v>10.39</v>
      </c>
      <c r="K26" s="5">
        <v>10.39</v>
      </c>
      <c r="L26" s="5">
        <v>10.39</v>
      </c>
      <c r="M26" s="5">
        <v>10.39</v>
      </c>
      <c r="N26" s="5">
        <v>10.39</v>
      </c>
      <c r="O26" s="5">
        <v>10.39</v>
      </c>
      <c r="P26" s="5">
        <v>10.39</v>
      </c>
    </row>
    <row r="27" spans="1:16" ht="33.75">
      <c r="A27" s="4">
        <v>11</v>
      </c>
      <c r="B27" s="6" t="s">
        <v>51</v>
      </c>
      <c r="C27" s="9">
        <f t="shared" si="0"/>
        <v>4988.16</v>
      </c>
      <c r="E27" s="15">
        <v>415.68</v>
      </c>
      <c r="F27" s="15">
        <v>415.68</v>
      </c>
      <c r="G27" s="15">
        <v>415.68</v>
      </c>
      <c r="H27" s="15">
        <v>415.68</v>
      </c>
      <c r="I27" s="15">
        <v>415.68</v>
      </c>
      <c r="J27" s="15">
        <v>415.68</v>
      </c>
      <c r="K27" s="15">
        <v>415.68</v>
      </c>
      <c r="L27" s="15">
        <v>415.68</v>
      </c>
      <c r="M27" s="15">
        <v>415.68</v>
      </c>
      <c r="N27" s="15">
        <v>415.68</v>
      </c>
      <c r="O27" s="15">
        <v>415.68</v>
      </c>
      <c r="P27" s="15">
        <v>415.68</v>
      </c>
    </row>
    <row r="28" spans="1:16" ht="12.75">
      <c r="A28" s="4"/>
      <c r="B28" s="6" t="s">
        <v>52</v>
      </c>
      <c r="C28" s="15">
        <f>SUM(C17:C27)</f>
        <v>52136.64</v>
      </c>
      <c r="E28" s="15">
        <f>SUM(E17:E27)</f>
        <v>4323.9400000000005</v>
      </c>
      <c r="F28" s="15">
        <f aca="true" t="shared" si="1" ref="F28:P28">SUM(F17:F27)</f>
        <v>4323.9400000000005</v>
      </c>
      <c r="G28" s="15">
        <f t="shared" si="1"/>
        <v>4573.300000000001</v>
      </c>
      <c r="H28" s="15">
        <f t="shared" si="1"/>
        <v>4323.9400000000005</v>
      </c>
      <c r="I28" s="15">
        <f t="shared" si="1"/>
        <v>4323.9400000000005</v>
      </c>
      <c r="J28" s="15">
        <f t="shared" si="1"/>
        <v>4323.9400000000005</v>
      </c>
      <c r="K28" s="15">
        <f t="shared" si="1"/>
        <v>4323.9400000000005</v>
      </c>
      <c r="L28" s="15">
        <f t="shared" si="1"/>
        <v>4323.9400000000005</v>
      </c>
      <c r="M28" s="15">
        <f t="shared" si="1"/>
        <v>4323.9400000000005</v>
      </c>
      <c r="N28" s="15">
        <f t="shared" si="1"/>
        <v>4323.9400000000005</v>
      </c>
      <c r="O28" s="15">
        <f t="shared" si="1"/>
        <v>4323.9400000000005</v>
      </c>
      <c r="P28" s="15">
        <f t="shared" si="1"/>
        <v>4323.9400000000005</v>
      </c>
    </row>
    <row r="29" spans="1:16" ht="12.75">
      <c r="A29" s="4">
        <v>12</v>
      </c>
      <c r="B29" s="5" t="s">
        <v>19</v>
      </c>
      <c r="C29" s="15">
        <f>C30+C31+C32+C33</f>
        <v>0</v>
      </c>
      <c r="E29" s="15">
        <f>E30+E31+E32+E33</f>
        <v>0</v>
      </c>
      <c r="F29" s="15">
        <f aca="true" t="shared" si="2" ref="F29:P29">F30+F31+F32+F33</f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5">
        <f t="shared" si="2"/>
        <v>0</v>
      </c>
    </row>
    <row r="30" spans="1:16" ht="12.75">
      <c r="A30" s="4"/>
      <c r="B30" s="4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23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56</v>
      </c>
      <c r="C34" s="17">
        <f>C28+C29</f>
        <v>52136.64</v>
      </c>
      <c r="E34" s="17">
        <f>E28+E29</f>
        <v>4323.9400000000005</v>
      </c>
      <c r="F34" s="17">
        <f aca="true" t="shared" si="3" ref="F34:P34">F28+F29</f>
        <v>4323.9400000000005</v>
      </c>
      <c r="G34" s="17">
        <f t="shared" si="3"/>
        <v>4573.300000000001</v>
      </c>
      <c r="H34" s="17">
        <f t="shared" si="3"/>
        <v>4323.9400000000005</v>
      </c>
      <c r="I34" s="17">
        <f t="shared" si="3"/>
        <v>4323.9400000000005</v>
      </c>
      <c r="J34" s="17">
        <f t="shared" si="3"/>
        <v>4323.9400000000005</v>
      </c>
      <c r="K34" s="17">
        <f t="shared" si="3"/>
        <v>4323.9400000000005</v>
      </c>
      <c r="L34" s="17">
        <f t="shared" si="3"/>
        <v>4323.9400000000005</v>
      </c>
      <c r="M34" s="17">
        <f t="shared" si="3"/>
        <v>4323.9400000000005</v>
      </c>
      <c r="N34" s="17">
        <f t="shared" si="3"/>
        <v>4323.9400000000005</v>
      </c>
      <c r="O34" s="17">
        <f t="shared" si="3"/>
        <v>4323.9400000000005</v>
      </c>
      <c r="P34" s="17">
        <f t="shared" si="3"/>
        <v>4323.9400000000005</v>
      </c>
    </row>
    <row r="36" ht="12.75">
      <c r="B36" s="18" t="s">
        <v>57</v>
      </c>
    </row>
    <row r="37" ht="12.75">
      <c r="B37" s="18"/>
    </row>
    <row r="38" ht="12.75">
      <c r="B38" s="18" t="s">
        <v>58</v>
      </c>
    </row>
    <row r="39" ht="12.75">
      <c r="B39" s="18"/>
    </row>
    <row r="40" ht="12.75">
      <c r="B40" s="18" t="s">
        <v>59</v>
      </c>
    </row>
    <row r="41" ht="12.75">
      <c r="B41" s="18"/>
    </row>
    <row r="42" ht="12.75">
      <c r="B42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4" sqref="D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123</v>
      </c>
      <c r="F1" s="1" t="s">
        <v>2</v>
      </c>
      <c r="G1" s="1" t="s">
        <v>3</v>
      </c>
    </row>
    <row r="2" spans="2:8" ht="12.75">
      <c r="B2" s="2" t="s">
        <v>124</v>
      </c>
      <c r="D2" s="1"/>
      <c r="E2" s="1" t="s">
        <v>5</v>
      </c>
      <c r="F2" s="1">
        <v>37012.19</v>
      </c>
      <c r="G2" s="1">
        <v>21457.68</v>
      </c>
      <c r="H2" s="1">
        <v>94.31</v>
      </c>
    </row>
    <row r="3" spans="2:7" ht="12.75">
      <c r="B3" s="2" t="s">
        <v>6</v>
      </c>
      <c r="C3" s="1">
        <v>89071.44</v>
      </c>
      <c r="D3" s="1" t="s">
        <v>7</v>
      </c>
      <c r="E3" s="1" t="s">
        <v>8</v>
      </c>
      <c r="F3" s="1">
        <v>37012.2</v>
      </c>
      <c r="G3" s="1">
        <v>36670.31</v>
      </c>
    </row>
    <row r="4" spans="2:8" ht="12.75">
      <c r="B4" s="2" t="s">
        <v>81</v>
      </c>
      <c r="C4" s="3">
        <f>F14</f>
        <v>444146.3900000001</v>
      </c>
      <c r="D4" s="1" t="s">
        <v>7</v>
      </c>
      <c r="E4" s="1" t="s">
        <v>10</v>
      </c>
      <c r="F4" s="1">
        <v>37012.2</v>
      </c>
      <c r="G4" s="1">
        <v>43242.25</v>
      </c>
      <c r="H4" s="1">
        <v>713.56</v>
      </c>
    </row>
    <row r="5" spans="2:7" ht="12.75">
      <c r="B5" s="2" t="s">
        <v>11</v>
      </c>
      <c r="C5" s="3">
        <f>G14+H14</f>
        <v>435808.94999999995</v>
      </c>
      <c r="D5" s="1" t="s">
        <v>7</v>
      </c>
      <c r="E5" s="1" t="s">
        <v>12</v>
      </c>
      <c r="F5" s="1">
        <v>37012.2</v>
      </c>
      <c r="G5" s="1">
        <v>25918.42</v>
      </c>
    </row>
    <row r="6" spans="2:8" ht="12.75">
      <c r="B6" s="2" t="s">
        <v>13</v>
      </c>
      <c r="C6" s="1">
        <f>C8+C9</f>
        <v>390437.48</v>
      </c>
      <c r="D6" s="1" t="s">
        <v>7</v>
      </c>
      <c r="E6" s="1" t="s">
        <v>14</v>
      </c>
      <c r="F6" s="1">
        <v>37012.2</v>
      </c>
      <c r="G6" s="1">
        <v>28769.94</v>
      </c>
      <c r="H6" s="1">
        <v>479.89</v>
      </c>
    </row>
    <row r="7" spans="2:7" ht="12.75">
      <c r="B7" s="2" t="s">
        <v>15</v>
      </c>
      <c r="D7" s="1"/>
      <c r="E7" s="1" t="s">
        <v>16</v>
      </c>
      <c r="F7" s="1">
        <v>37012.2</v>
      </c>
      <c r="G7" s="1">
        <v>51164.64</v>
      </c>
    </row>
    <row r="8" spans="2:16" ht="12.75">
      <c r="B8" s="2" t="s">
        <v>17</v>
      </c>
      <c r="C8" s="3">
        <f>C29</f>
        <v>385587.48</v>
      </c>
      <c r="D8" s="1" t="s">
        <v>7</v>
      </c>
      <c r="E8" s="3" t="s">
        <v>18</v>
      </c>
      <c r="F8" s="3">
        <v>37012.2</v>
      </c>
      <c r="G8" s="3">
        <v>38328.02</v>
      </c>
      <c r="H8" s="3">
        <v>354.31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4850</v>
      </c>
      <c r="D9" s="1" t="s">
        <v>7</v>
      </c>
      <c r="E9" s="1" t="s">
        <v>20</v>
      </c>
      <c r="F9" s="1">
        <v>37012.2</v>
      </c>
      <c r="G9" s="1">
        <v>43995.81</v>
      </c>
      <c r="H9" s="1">
        <v>354.31</v>
      </c>
    </row>
    <row r="10" spans="2:8" ht="12.75">
      <c r="B10" s="2" t="s">
        <v>125</v>
      </c>
      <c r="C10" s="1">
        <v>9120</v>
      </c>
      <c r="D10" s="1" t="s">
        <v>7</v>
      </c>
      <c r="E10" s="1" t="s">
        <v>21</v>
      </c>
      <c r="F10" s="1">
        <v>37012.2</v>
      </c>
      <c r="G10" s="1">
        <v>29398.49</v>
      </c>
      <c r="H10" s="1">
        <v>812.89</v>
      </c>
    </row>
    <row r="11" spans="2:8" ht="12.75">
      <c r="B11" s="2"/>
      <c r="D11" s="1"/>
      <c r="E11" s="1" t="s">
        <v>22</v>
      </c>
      <c r="F11" s="1">
        <v>37012.2</v>
      </c>
      <c r="G11" s="1">
        <v>36340.31</v>
      </c>
      <c r="H11" s="1">
        <v>2218.6</v>
      </c>
    </row>
    <row r="12" spans="2:8" ht="12.75">
      <c r="B12" s="2" t="s">
        <v>23</v>
      </c>
      <c r="C12" s="1">
        <v>103648.21</v>
      </c>
      <c r="D12" s="1" t="s">
        <v>7</v>
      </c>
      <c r="E12" s="1" t="s">
        <v>24</v>
      </c>
      <c r="F12" s="1">
        <v>37012.2</v>
      </c>
      <c r="G12" s="1">
        <v>37101.18</v>
      </c>
      <c r="H12" s="1">
        <v>331</v>
      </c>
    </row>
    <row r="13" spans="2:8" ht="12.75">
      <c r="B13" s="2" t="s">
        <v>25</v>
      </c>
      <c r="C13" s="3">
        <f>C3+C5+C10-C6</f>
        <v>143562.90999999992</v>
      </c>
      <c r="D13" s="1" t="s">
        <v>7</v>
      </c>
      <c r="E13" s="1" t="s">
        <v>26</v>
      </c>
      <c r="F13" s="1">
        <v>37012.2</v>
      </c>
      <c r="G13" s="1">
        <v>36832.53</v>
      </c>
      <c r="H13" s="1">
        <v>1230.5</v>
      </c>
    </row>
    <row r="14" spans="2:8" ht="12.75">
      <c r="B14" s="2"/>
      <c r="D14" s="1"/>
      <c r="F14" s="3">
        <f>F2+F3+F4+F5+F6+F7+F8+F9+F10+F11+F12+F13</f>
        <v>444146.3900000001</v>
      </c>
      <c r="G14" s="3">
        <f>G2+G3+G4+G5+G6+G7+G8+G9+G10+G11+G12+G13</f>
        <v>429219.57999999996</v>
      </c>
      <c r="H14" s="3">
        <f>H2+H3+H4+H5+H6+H7+H8+H9+H10+H11+H12+H13</f>
        <v>6589.369999999999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91686.12</v>
      </c>
      <c r="E17" s="9">
        <v>7640.51</v>
      </c>
      <c r="F17" s="9">
        <v>7640.51</v>
      </c>
      <c r="G17" s="9">
        <v>7640.51</v>
      </c>
      <c r="H17" s="9">
        <v>7640.51</v>
      </c>
      <c r="I17" s="9">
        <v>7640.51</v>
      </c>
      <c r="J17" s="9">
        <v>7640.51</v>
      </c>
      <c r="K17" s="9">
        <v>7640.51</v>
      </c>
      <c r="L17" s="9">
        <v>7640.51</v>
      </c>
      <c r="M17" s="9">
        <v>7640.51</v>
      </c>
      <c r="N17" s="9">
        <v>7640.51</v>
      </c>
      <c r="O17" s="9">
        <v>7640.51</v>
      </c>
      <c r="P17" s="9">
        <v>7640.51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2989.8000000000006</v>
      </c>
      <c r="E18" s="9">
        <v>249.15</v>
      </c>
      <c r="F18" s="9">
        <v>249.15</v>
      </c>
      <c r="G18" s="9">
        <v>249.15</v>
      </c>
      <c r="H18" s="9">
        <v>249.15</v>
      </c>
      <c r="I18" s="9">
        <v>249.15</v>
      </c>
      <c r="J18" s="9">
        <v>249.15</v>
      </c>
      <c r="K18" s="9">
        <v>249.15</v>
      </c>
      <c r="L18" s="9">
        <v>249.15</v>
      </c>
      <c r="M18" s="9">
        <v>249.15</v>
      </c>
      <c r="N18" s="9">
        <v>249.15</v>
      </c>
      <c r="O18" s="9">
        <v>249.15</v>
      </c>
      <c r="P18" s="9">
        <v>249.15</v>
      </c>
    </row>
    <row r="19" spans="1:16" ht="12.75">
      <c r="A19" s="21">
        <v>3</v>
      </c>
      <c r="B19" s="12" t="s">
        <v>37</v>
      </c>
      <c r="C19" s="9">
        <f t="shared" si="0"/>
        <v>9301.44</v>
      </c>
      <c r="E19" s="13">
        <v>775.12</v>
      </c>
      <c r="F19" s="13">
        <v>775.12</v>
      </c>
      <c r="G19" s="13">
        <v>775.12</v>
      </c>
      <c r="H19" s="13">
        <v>775.12</v>
      </c>
      <c r="I19" s="13">
        <v>775.12</v>
      </c>
      <c r="J19" s="13">
        <v>775.12</v>
      </c>
      <c r="K19" s="13">
        <v>775.12</v>
      </c>
      <c r="L19" s="13">
        <v>775.12</v>
      </c>
      <c r="M19" s="13">
        <v>775.12</v>
      </c>
      <c r="N19" s="13">
        <v>775.12</v>
      </c>
      <c r="O19" s="13">
        <v>775.12</v>
      </c>
      <c r="P19" s="13">
        <v>775.12</v>
      </c>
    </row>
    <row r="20" spans="1:16" ht="12.75">
      <c r="A20" s="19">
        <v>4</v>
      </c>
      <c r="B20" s="22" t="s">
        <v>64</v>
      </c>
      <c r="C20" s="9">
        <f t="shared" si="0"/>
        <v>1328.76</v>
      </c>
      <c r="E20" s="5"/>
      <c r="F20" s="5"/>
      <c r="G20" s="5">
        <v>1328.76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63117.24000000002</v>
      </c>
      <c r="E21" s="5">
        <v>5259.77</v>
      </c>
      <c r="F21" s="5">
        <v>5259.77</v>
      </c>
      <c r="G21" s="5">
        <v>5259.77</v>
      </c>
      <c r="H21" s="5">
        <v>5259.77</v>
      </c>
      <c r="I21" s="5">
        <v>5259.77</v>
      </c>
      <c r="J21" s="5">
        <v>5259.77</v>
      </c>
      <c r="K21" s="5">
        <v>5259.77</v>
      </c>
      <c r="L21" s="5">
        <v>5259.77</v>
      </c>
      <c r="M21" s="5">
        <v>5259.77</v>
      </c>
      <c r="N21" s="5">
        <v>5259.77</v>
      </c>
      <c r="O21" s="5">
        <v>5259.77</v>
      </c>
      <c r="P21" s="5">
        <v>5259.77</v>
      </c>
    </row>
    <row r="22" spans="1:16" ht="22.5">
      <c r="A22" s="21">
        <v>6</v>
      </c>
      <c r="B22" s="12" t="s">
        <v>41</v>
      </c>
      <c r="C22" s="9">
        <f t="shared" si="0"/>
        <v>23918.16</v>
      </c>
      <c r="E22" s="5">
        <v>1993.18</v>
      </c>
      <c r="F22" s="5">
        <v>1993.18</v>
      </c>
      <c r="G22" s="5">
        <v>1993.18</v>
      </c>
      <c r="H22" s="5">
        <v>1993.18</v>
      </c>
      <c r="I22" s="5">
        <v>1993.18</v>
      </c>
      <c r="J22" s="5">
        <v>1993.18</v>
      </c>
      <c r="K22" s="5">
        <v>1993.18</v>
      </c>
      <c r="L22" s="5">
        <v>1993.18</v>
      </c>
      <c r="M22" s="5">
        <v>1993.18</v>
      </c>
      <c r="N22" s="5">
        <v>1993.18</v>
      </c>
      <c r="O22" s="5">
        <v>1993.18</v>
      </c>
      <c r="P22" s="5">
        <v>1993.18</v>
      </c>
    </row>
    <row r="23" spans="1:16" ht="12.75">
      <c r="A23" s="19">
        <v>7</v>
      </c>
      <c r="B23" s="16" t="s">
        <v>126</v>
      </c>
      <c r="C23" s="9">
        <f t="shared" si="0"/>
        <v>42188.87999999998</v>
      </c>
      <c r="E23" s="5">
        <v>3515.74</v>
      </c>
      <c r="F23" s="5">
        <v>3515.74</v>
      </c>
      <c r="G23" s="5">
        <v>3515.74</v>
      </c>
      <c r="H23" s="5">
        <v>3515.74</v>
      </c>
      <c r="I23" s="5">
        <v>3515.74</v>
      </c>
      <c r="J23" s="5">
        <v>3515.74</v>
      </c>
      <c r="K23" s="5">
        <v>3515.74</v>
      </c>
      <c r="L23" s="5">
        <v>3515.74</v>
      </c>
      <c r="M23" s="5">
        <v>3515.74</v>
      </c>
      <c r="N23" s="5">
        <v>3515.74</v>
      </c>
      <c r="O23" s="5">
        <v>3515.74</v>
      </c>
      <c r="P23" s="5">
        <v>3515.74</v>
      </c>
    </row>
    <row r="24" spans="1:16" ht="45">
      <c r="A24" s="20">
        <v>8</v>
      </c>
      <c r="B24" s="12" t="s">
        <v>66</v>
      </c>
      <c r="C24" s="9">
        <f t="shared" si="0"/>
        <v>77069.52</v>
      </c>
      <c r="E24" s="15">
        <v>6422.46</v>
      </c>
      <c r="F24" s="15">
        <v>6422.46</v>
      </c>
      <c r="G24" s="15">
        <v>6422.46</v>
      </c>
      <c r="H24" s="15">
        <v>6422.46</v>
      </c>
      <c r="I24" s="15">
        <v>6422.46</v>
      </c>
      <c r="J24" s="15">
        <v>6422.46</v>
      </c>
      <c r="K24" s="15">
        <v>6422.46</v>
      </c>
      <c r="L24" s="15">
        <v>6422.46</v>
      </c>
      <c r="M24" s="15">
        <v>6422.46</v>
      </c>
      <c r="N24" s="15">
        <v>6422.46</v>
      </c>
      <c r="O24" s="15">
        <v>6422.46</v>
      </c>
      <c r="P24" s="15">
        <v>6422.46</v>
      </c>
    </row>
    <row r="25" spans="1:16" ht="12.75">
      <c r="A25" s="21">
        <v>9</v>
      </c>
      <c r="B25" s="16" t="s">
        <v>45</v>
      </c>
      <c r="C25" s="9">
        <f t="shared" si="0"/>
        <v>39863.52</v>
      </c>
      <c r="E25" s="5">
        <v>3321.96</v>
      </c>
      <c r="F25" s="5">
        <v>3321.96</v>
      </c>
      <c r="G25" s="5">
        <v>3321.96</v>
      </c>
      <c r="H25" s="5">
        <v>3321.96</v>
      </c>
      <c r="I25" s="5">
        <v>3321.96</v>
      </c>
      <c r="J25" s="5">
        <v>3321.96</v>
      </c>
      <c r="K25" s="5">
        <v>3321.96</v>
      </c>
      <c r="L25" s="5">
        <v>3321.96</v>
      </c>
      <c r="M25" s="5">
        <v>3321.96</v>
      </c>
      <c r="N25" s="5">
        <v>3321.96</v>
      </c>
      <c r="O25" s="5">
        <v>3321.96</v>
      </c>
      <c r="P25" s="5">
        <v>3321.96</v>
      </c>
    </row>
    <row r="26" spans="1:16" ht="12.75">
      <c r="A26" s="19">
        <v>10</v>
      </c>
      <c r="B26" s="12" t="s">
        <v>47</v>
      </c>
      <c r="C26" s="9">
        <f t="shared" si="0"/>
        <v>6643.919999999999</v>
      </c>
      <c r="E26" s="5">
        <v>553.66</v>
      </c>
      <c r="F26" s="5">
        <v>553.66</v>
      </c>
      <c r="G26" s="5">
        <v>553.66</v>
      </c>
      <c r="H26" s="5">
        <v>553.66</v>
      </c>
      <c r="I26" s="5">
        <v>553.66</v>
      </c>
      <c r="J26" s="5">
        <v>553.66</v>
      </c>
      <c r="K26" s="5">
        <v>553.66</v>
      </c>
      <c r="L26" s="5">
        <v>553.66</v>
      </c>
      <c r="M26" s="5">
        <v>553.66</v>
      </c>
      <c r="N26" s="5">
        <v>553.66</v>
      </c>
      <c r="O26" s="5">
        <v>553.66</v>
      </c>
      <c r="P26" s="5">
        <v>553.66</v>
      </c>
    </row>
    <row r="27" spans="1:16" ht="22.5">
      <c r="A27" s="20">
        <v>11</v>
      </c>
      <c r="B27" s="12" t="s">
        <v>49</v>
      </c>
      <c r="C27" s="9">
        <f t="shared" si="0"/>
        <v>904.44</v>
      </c>
      <c r="E27" s="5">
        <v>75.37</v>
      </c>
      <c r="F27" s="5">
        <v>75.37</v>
      </c>
      <c r="G27" s="5">
        <v>75.37</v>
      </c>
      <c r="H27" s="5">
        <v>75.37</v>
      </c>
      <c r="I27" s="5">
        <v>75.37</v>
      </c>
      <c r="J27" s="5">
        <v>75.37</v>
      </c>
      <c r="K27" s="5">
        <v>75.37</v>
      </c>
      <c r="L27" s="5">
        <v>75.37</v>
      </c>
      <c r="M27" s="5">
        <v>75.37</v>
      </c>
      <c r="N27" s="5">
        <v>75.37</v>
      </c>
      <c r="O27" s="5">
        <v>75.37</v>
      </c>
      <c r="P27" s="5">
        <v>75.37</v>
      </c>
    </row>
    <row r="28" spans="1:16" ht="33.75">
      <c r="A28" s="21">
        <v>12</v>
      </c>
      <c r="B28" s="6" t="s">
        <v>51</v>
      </c>
      <c r="C28" s="9">
        <f t="shared" si="0"/>
        <v>26575.679999999997</v>
      </c>
      <c r="E28" s="15">
        <v>2214.64</v>
      </c>
      <c r="F28" s="15">
        <v>2214.64</v>
      </c>
      <c r="G28" s="15">
        <v>2214.64</v>
      </c>
      <c r="H28" s="15">
        <v>2214.64</v>
      </c>
      <c r="I28" s="15">
        <v>2214.64</v>
      </c>
      <c r="J28" s="15">
        <v>2214.64</v>
      </c>
      <c r="K28" s="15">
        <v>2214.64</v>
      </c>
      <c r="L28" s="15">
        <v>2214.64</v>
      </c>
      <c r="M28" s="15">
        <v>2214.64</v>
      </c>
      <c r="N28" s="15">
        <v>2214.64</v>
      </c>
      <c r="O28" s="15">
        <v>2214.64</v>
      </c>
      <c r="P28" s="15">
        <v>2214.64</v>
      </c>
    </row>
    <row r="29" spans="1:16" ht="12.75">
      <c r="A29" s="19"/>
      <c r="B29" s="6" t="s">
        <v>52</v>
      </c>
      <c r="C29" s="15">
        <f>SUM(C17:C28)</f>
        <v>385587.48</v>
      </c>
      <c r="E29" s="15">
        <f aca="true" t="shared" si="1" ref="E29:J29">SUM(E17:E28)</f>
        <v>32021.559999999998</v>
      </c>
      <c r="F29" s="15">
        <f t="shared" si="1"/>
        <v>32021.559999999998</v>
      </c>
      <c r="G29" s="15">
        <f t="shared" si="1"/>
        <v>33350.32</v>
      </c>
      <c r="H29" s="15">
        <f t="shared" si="1"/>
        <v>32021.559999999998</v>
      </c>
      <c r="I29" s="15">
        <f t="shared" si="1"/>
        <v>32021.559999999998</v>
      </c>
      <c r="J29" s="15">
        <f t="shared" si="1"/>
        <v>32021.559999999998</v>
      </c>
      <c r="K29" s="15">
        <f aca="true" t="shared" si="2" ref="K29:P29">K17+K18+K19+K21+K22+K24+K25+K26+K27+K28</f>
        <v>28505.82</v>
      </c>
      <c r="L29" s="15">
        <f t="shared" si="2"/>
        <v>28505.82</v>
      </c>
      <c r="M29" s="15">
        <f t="shared" si="2"/>
        <v>28505.82</v>
      </c>
      <c r="N29" s="15">
        <f t="shared" si="2"/>
        <v>28505.82</v>
      </c>
      <c r="O29" s="15">
        <f t="shared" si="2"/>
        <v>28505.82</v>
      </c>
      <c r="P29" s="15">
        <f t="shared" si="2"/>
        <v>28505.82</v>
      </c>
    </row>
    <row r="30" spans="1:16" ht="12.75">
      <c r="A30" s="19">
        <v>13</v>
      </c>
      <c r="B30" s="5" t="s">
        <v>19</v>
      </c>
      <c r="C30" s="15">
        <f>C31+C32+C33+C34</f>
        <v>4850</v>
      </c>
      <c r="E30" s="15">
        <f>E31+E32+E33+E34</f>
        <v>0</v>
      </c>
      <c r="F30" s="15">
        <f aca="true" t="shared" si="3" ref="F30:P30">F31+F32+F33+F34</f>
        <v>0</v>
      </c>
      <c r="G30" s="15">
        <f t="shared" si="3"/>
        <v>0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3500</v>
      </c>
      <c r="N30" s="15">
        <f t="shared" si="3"/>
        <v>1025</v>
      </c>
      <c r="O30" s="15">
        <f t="shared" si="3"/>
        <v>0</v>
      </c>
      <c r="P30" s="15">
        <f t="shared" si="3"/>
        <v>325</v>
      </c>
    </row>
    <row r="31" spans="1:16" ht="12.75">
      <c r="A31" s="4"/>
      <c r="B31" s="4" t="s">
        <v>127</v>
      </c>
      <c r="C31" s="9">
        <f>E31+F31+G31+H31+I31+J31+K31+L31+M31+N31+O31+P31</f>
        <v>3500</v>
      </c>
      <c r="E31" s="4"/>
      <c r="F31" s="4"/>
      <c r="G31" s="4"/>
      <c r="H31" s="4"/>
      <c r="I31" s="4"/>
      <c r="J31" s="4"/>
      <c r="K31" s="4"/>
      <c r="L31" s="4"/>
      <c r="M31" s="4">
        <v>3500</v>
      </c>
      <c r="N31" s="4"/>
      <c r="O31" s="4"/>
      <c r="P31" s="4"/>
    </row>
    <row r="32" spans="1:16" ht="12.75">
      <c r="A32" s="4"/>
      <c r="B32" s="24" t="s">
        <v>128</v>
      </c>
      <c r="C32" s="9">
        <f>E32+F32+G32+H32+I32+J32+K32+L32+M32+N32+O32+P32</f>
        <v>325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325</v>
      </c>
    </row>
    <row r="33" spans="1:16" ht="12.75">
      <c r="A33" s="4"/>
      <c r="B33" s="4" t="s">
        <v>129</v>
      </c>
      <c r="C33" s="9">
        <f>E33+F33+G33+H33+I33+J33+K33+L33+M33+N33+O33+P33</f>
        <v>1025</v>
      </c>
      <c r="E33" s="4"/>
      <c r="F33" s="4"/>
      <c r="G33" s="4"/>
      <c r="H33" s="4"/>
      <c r="I33" s="4"/>
      <c r="J33" s="4"/>
      <c r="K33" s="4"/>
      <c r="L33" s="4"/>
      <c r="M33" s="4"/>
      <c r="N33" s="4">
        <v>1025</v>
      </c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390437.48</v>
      </c>
      <c r="E35" s="17">
        <f>E29+E30</f>
        <v>32021.559999999998</v>
      </c>
      <c r="F35" s="17">
        <f aca="true" t="shared" si="4" ref="F35:P35">F29+F30</f>
        <v>32021.559999999998</v>
      </c>
      <c r="G35" s="17">
        <f t="shared" si="4"/>
        <v>33350.32</v>
      </c>
      <c r="H35" s="17">
        <f t="shared" si="4"/>
        <v>32021.559999999998</v>
      </c>
      <c r="I35" s="17">
        <f t="shared" si="4"/>
        <v>32021.559999999998</v>
      </c>
      <c r="J35" s="17">
        <f t="shared" si="4"/>
        <v>32021.559999999998</v>
      </c>
      <c r="K35" s="17">
        <f t="shared" si="4"/>
        <v>28505.82</v>
      </c>
      <c r="L35" s="17">
        <f t="shared" si="4"/>
        <v>28505.82</v>
      </c>
      <c r="M35" s="17">
        <f t="shared" si="4"/>
        <v>32005.82</v>
      </c>
      <c r="N35" s="17">
        <f t="shared" si="4"/>
        <v>29530.82</v>
      </c>
      <c r="O35" s="17">
        <f t="shared" si="4"/>
        <v>28505.82</v>
      </c>
      <c r="P35" s="17">
        <f t="shared" si="4"/>
        <v>28830.82</v>
      </c>
    </row>
    <row r="37" spans="2:5" ht="12.75">
      <c r="B37" s="18" t="s">
        <v>57</v>
      </c>
      <c r="E37" s="1" t="s">
        <v>130</v>
      </c>
    </row>
    <row r="38" spans="2:9" ht="12.75">
      <c r="B38" s="18"/>
      <c r="E38" s="1" t="s">
        <v>131</v>
      </c>
      <c r="I38" s="1">
        <v>400</v>
      </c>
    </row>
    <row r="39" ht="12.75">
      <c r="B39" s="18" t="s">
        <v>58</v>
      </c>
    </row>
    <row r="40" spans="2:8" ht="12.75">
      <c r="B40" s="18"/>
      <c r="E40" s="1" t="s">
        <v>132</v>
      </c>
      <c r="G40" s="1">
        <v>560</v>
      </c>
      <c r="H40" s="1" t="s">
        <v>133</v>
      </c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Q6" sqref="Q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134</v>
      </c>
      <c r="F1" s="1" t="s">
        <v>2</v>
      </c>
      <c r="G1" s="1" t="s">
        <v>3</v>
      </c>
    </row>
    <row r="2" spans="2:7" ht="12.75">
      <c r="B2" s="2" t="s">
        <v>135</v>
      </c>
      <c r="D2" s="1"/>
      <c r="E2" s="1" t="s">
        <v>5</v>
      </c>
      <c r="F2" s="1">
        <v>5172.93</v>
      </c>
      <c r="G2" s="1">
        <v>0</v>
      </c>
    </row>
    <row r="3" spans="2:7" ht="12.75">
      <c r="B3" s="2" t="s">
        <v>6</v>
      </c>
      <c r="C3" s="1">
        <v>3955.31</v>
      </c>
      <c r="D3" s="1" t="s">
        <v>7</v>
      </c>
      <c r="E3" s="1" t="s">
        <v>8</v>
      </c>
      <c r="F3" s="1">
        <v>5172.93</v>
      </c>
      <c r="G3" s="1">
        <v>5561.2</v>
      </c>
    </row>
    <row r="4" spans="2:8" ht="12.75">
      <c r="B4" s="2" t="s">
        <v>136</v>
      </c>
      <c r="C4" s="3">
        <f>F14</f>
        <v>62075.16</v>
      </c>
      <c r="D4" s="1" t="s">
        <v>7</v>
      </c>
      <c r="E4" s="1" t="s">
        <v>10</v>
      </c>
      <c r="F4" s="1">
        <v>5172.93</v>
      </c>
      <c r="G4" s="1">
        <v>3026.11</v>
      </c>
      <c r="H4" s="1">
        <v>0.02</v>
      </c>
    </row>
    <row r="5" spans="2:8" ht="12.75">
      <c r="B5" s="2" t="s">
        <v>137</v>
      </c>
      <c r="C5" s="3">
        <f>G14+H14</f>
        <v>42605.76</v>
      </c>
      <c r="D5" s="1" t="s">
        <v>7</v>
      </c>
      <c r="E5" s="1" t="s">
        <v>12</v>
      </c>
      <c r="F5" s="1">
        <v>5172.93</v>
      </c>
      <c r="G5" s="1">
        <v>2185.53</v>
      </c>
      <c r="H5" s="1">
        <v>378.88</v>
      </c>
    </row>
    <row r="6" spans="2:7" ht="12.75">
      <c r="B6" s="2" t="s">
        <v>98</v>
      </c>
      <c r="C6" s="1">
        <f>C8+C9</f>
        <v>52708.31999999999</v>
      </c>
      <c r="D6" s="1" t="s">
        <v>7</v>
      </c>
      <c r="E6" s="1" t="s">
        <v>14</v>
      </c>
      <c r="F6" s="1">
        <v>5172.93</v>
      </c>
      <c r="G6" s="1">
        <v>7273.54</v>
      </c>
    </row>
    <row r="7" spans="2:7" ht="12.75">
      <c r="B7" s="2" t="s">
        <v>15</v>
      </c>
      <c r="D7" s="1"/>
      <c r="E7" s="1" t="s">
        <v>16</v>
      </c>
      <c r="F7" s="1">
        <v>5172.93</v>
      </c>
      <c r="G7" s="1">
        <v>3704.34</v>
      </c>
    </row>
    <row r="8" spans="2:16" ht="12.75">
      <c r="B8" s="2" t="s">
        <v>17</v>
      </c>
      <c r="C8" s="3">
        <f>C29</f>
        <v>52708.31999999999</v>
      </c>
      <c r="D8" s="1" t="s">
        <v>7</v>
      </c>
      <c r="E8" s="3" t="s">
        <v>18</v>
      </c>
      <c r="F8" s="3">
        <v>5172.93</v>
      </c>
      <c r="G8" s="3">
        <v>5827.46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5172.93</v>
      </c>
      <c r="G9" s="1">
        <v>1272.94</v>
      </c>
      <c r="H9" s="1">
        <v>378.88</v>
      </c>
    </row>
    <row r="10" spans="2:7" ht="12.75">
      <c r="B10" s="2"/>
      <c r="D10" s="1"/>
      <c r="E10" s="1" t="s">
        <v>21</v>
      </c>
      <c r="F10" s="1">
        <v>5172.93</v>
      </c>
      <c r="G10" s="1">
        <v>4462.1</v>
      </c>
    </row>
    <row r="11" spans="2:8" ht="12.75">
      <c r="B11" s="2"/>
      <c r="D11" s="1"/>
      <c r="E11" s="1" t="s">
        <v>22</v>
      </c>
      <c r="F11" s="1">
        <v>5172.93</v>
      </c>
      <c r="G11" s="1">
        <v>2834.91</v>
      </c>
      <c r="H11" s="1">
        <v>757.76</v>
      </c>
    </row>
    <row r="12" spans="2:7" ht="12.75">
      <c r="B12" s="2" t="s">
        <v>23</v>
      </c>
      <c r="C12" s="1">
        <v>60008.72</v>
      </c>
      <c r="D12" s="1" t="s">
        <v>7</v>
      </c>
      <c r="E12" s="1" t="s">
        <v>24</v>
      </c>
      <c r="F12" s="1">
        <v>5172.93</v>
      </c>
      <c r="G12" s="1">
        <v>1655.34</v>
      </c>
    </row>
    <row r="13" spans="2:7" ht="12.75">
      <c r="B13" s="2" t="s">
        <v>25</v>
      </c>
      <c r="C13" s="1">
        <f>C3+C5-C6</f>
        <v>-6147.249999999993</v>
      </c>
      <c r="D13" s="1" t="s">
        <v>7</v>
      </c>
      <c r="E13" s="1" t="s">
        <v>26</v>
      </c>
      <c r="F13" s="1">
        <v>5172.93</v>
      </c>
      <c r="G13" s="1">
        <v>3286.75</v>
      </c>
    </row>
    <row r="14" spans="2:8" ht="12.75">
      <c r="B14" s="2"/>
      <c r="D14" s="1"/>
      <c r="F14" s="3">
        <f>F2+F3+F4+F5+F6+F7+F8+F9+F10+F11+F12+F13</f>
        <v>62075.16</v>
      </c>
      <c r="G14" s="3">
        <f>G2+G3+G4+G5+G6+G7+G8+G9+G10+G11+G12+G13</f>
        <v>41090.22</v>
      </c>
      <c r="H14" s="3">
        <f>H2+H3+H4+H5+H6+H7+H8+H9+H10+H11+H12+H13</f>
        <v>1515.54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15399.719999999996</v>
      </c>
      <c r="E17" s="9">
        <v>1283.31</v>
      </c>
      <c r="F17" s="9">
        <v>1283.31</v>
      </c>
      <c r="G17" s="9">
        <v>1283.31</v>
      </c>
      <c r="H17" s="9">
        <v>1283.31</v>
      </c>
      <c r="I17" s="9">
        <v>1283.31</v>
      </c>
      <c r="J17" s="9">
        <v>1283.31</v>
      </c>
      <c r="K17" s="9">
        <v>1283.31</v>
      </c>
      <c r="L17" s="9">
        <v>1283.31</v>
      </c>
      <c r="M17" s="9">
        <v>1283.31</v>
      </c>
      <c r="N17" s="9">
        <v>1283.31</v>
      </c>
      <c r="O17" s="9">
        <v>1283.31</v>
      </c>
      <c r="P17" s="9">
        <v>1283.31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476.28</v>
      </c>
      <c r="E18" s="9">
        <v>39.69</v>
      </c>
      <c r="F18" s="9">
        <v>39.69</v>
      </c>
      <c r="G18" s="9">
        <v>39.69</v>
      </c>
      <c r="H18" s="9">
        <v>39.69</v>
      </c>
      <c r="I18" s="9">
        <v>39.69</v>
      </c>
      <c r="J18" s="9">
        <v>39.69</v>
      </c>
      <c r="K18" s="9">
        <v>39.69</v>
      </c>
      <c r="L18" s="9">
        <v>39.69</v>
      </c>
      <c r="M18" s="9">
        <v>39.69</v>
      </c>
      <c r="N18" s="9">
        <v>39.69</v>
      </c>
      <c r="O18" s="9">
        <v>39.69</v>
      </c>
      <c r="P18" s="9">
        <v>39.69</v>
      </c>
    </row>
    <row r="19" spans="1:16" ht="12.75">
      <c r="A19" s="21">
        <v>3</v>
      </c>
      <c r="B19" s="12" t="s">
        <v>37</v>
      </c>
      <c r="C19" s="9">
        <f t="shared" si="0"/>
        <v>1481.76</v>
      </c>
      <c r="E19" s="13">
        <v>123.48</v>
      </c>
      <c r="F19" s="13">
        <v>123.48</v>
      </c>
      <c r="G19" s="13">
        <v>123.48</v>
      </c>
      <c r="H19" s="13">
        <v>123.48</v>
      </c>
      <c r="I19" s="13">
        <v>123.48</v>
      </c>
      <c r="J19" s="13">
        <v>123.48</v>
      </c>
      <c r="K19" s="13">
        <v>123.48</v>
      </c>
      <c r="L19" s="13">
        <v>123.48</v>
      </c>
      <c r="M19" s="13">
        <v>123.48</v>
      </c>
      <c r="N19" s="13">
        <v>123.48</v>
      </c>
      <c r="O19" s="13">
        <v>123.48</v>
      </c>
      <c r="P19" s="13">
        <v>123.48</v>
      </c>
    </row>
    <row r="20" spans="1:16" ht="12.75">
      <c r="A20" s="19">
        <v>4</v>
      </c>
      <c r="B20" s="22" t="s">
        <v>64</v>
      </c>
      <c r="C20" s="9">
        <f t="shared" si="0"/>
        <v>211.68</v>
      </c>
      <c r="E20" s="5"/>
      <c r="F20" s="5"/>
      <c r="G20" s="5">
        <v>211.68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10054.799999999997</v>
      </c>
      <c r="E21" s="5">
        <v>837.9</v>
      </c>
      <c r="F21" s="5">
        <v>837.9</v>
      </c>
      <c r="G21" s="5">
        <v>837.9</v>
      </c>
      <c r="H21" s="5">
        <v>837.9</v>
      </c>
      <c r="I21" s="5">
        <v>837.9</v>
      </c>
      <c r="J21" s="5">
        <v>837.9</v>
      </c>
      <c r="K21" s="5">
        <v>837.9</v>
      </c>
      <c r="L21" s="5">
        <v>837.9</v>
      </c>
      <c r="M21" s="5">
        <v>837.9</v>
      </c>
      <c r="N21" s="5">
        <v>837.9</v>
      </c>
      <c r="O21" s="5">
        <v>837.9</v>
      </c>
      <c r="P21" s="5">
        <v>837.9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12277.440000000002</v>
      </c>
      <c r="E24" s="15">
        <v>1023.12</v>
      </c>
      <c r="F24" s="15">
        <v>1023.12</v>
      </c>
      <c r="G24" s="15">
        <v>1023.12</v>
      </c>
      <c r="H24" s="15">
        <v>1023.12</v>
      </c>
      <c r="I24" s="15">
        <v>1023.12</v>
      </c>
      <c r="J24" s="15">
        <v>1023.12</v>
      </c>
      <c r="K24" s="15">
        <v>1023.12</v>
      </c>
      <c r="L24" s="15">
        <v>1023.12</v>
      </c>
      <c r="M24" s="15">
        <v>1023.12</v>
      </c>
      <c r="N24" s="15">
        <v>1023.12</v>
      </c>
      <c r="O24" s="15">
        <v>1023.12</v>
      </c>
      <c r="P24" s="15">
        <v>1023.12</v>
      </c>
    </row>
    <row r="25" spans="1:16" ht="12.75">
      <c r="A25" s="21">
        <v>9</v>
      </c>
      <c r="B25" s="16" t="s">
        <v>45</v>
      </c>
      <c r="C25" s="9">
        <f t="shared" si="0"/>
        <v>8467.200000000003</v>
      </c>
      <c r="E25" s="5">
        <v>705.6</v>
      </c>
      <c r="F25" s="5">
        <v>705.6</v>
      </c>
      <c r="G25" s="5">
        <v>705.6</v>
      </c>
      <c r="H25" s="5">
        <v>705.6</v>
      </c>
      <c r="I25" s="5">
        <v>705.6</v>
      </c>
      <c r="J25" s="5">
        <v>705.6</v>
      </c>
      <c r="K25" s="5">
        <v>705.6</v>
      </c>
      <c r="L25" s="5">
        <v>705.6</v>
      </c>
      <c r="M25" s="5">
        <v>705.6</v>
      </c>
      <c r="N25" s="5">
        <v>705.6</v>
      </c>
      <c r="O25" s="5">
        <v>705.6</v>
      </c>
      <c r="P25" s="5">
        <v>705.6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105.83999999999997</v>
      </c>
      <c r="E27" s="5">
        <v>8.82</v>
      </c>
      <c r="F27" s="5">
        <v>8.82</v>
      </c>
      <c r="G27" s="5">
        <v>8.82</v>
      </c>
      <c r="H27" s="5">
        <v>8.82</v>
      </c>
      <c r="I27" s="5">
        <v>8.82</v>
      </c>
      <c r="J27" s="5">
        <v>8.82</v>
      </c>
      <c r="K27" s="5">
        <v>8.82</v>
      </c>
      <c r="L27" s="5">
        <v>8.82</v>
      </c>
      <c r="M27" s="5">
        <v>8.82</v>
      </c>
      <c r="N27" s="5">
        <v>8.82</v>
      </c>
      <c r="O27" s="5">
        <v>8.82</v>
      </c>
      <c r="P27" s="5">
        <v>8.82</v>
      </c>
    </row>
    <row r="28" spans="1:16" ht="33.75">
      <c r="A28" s="21">
        <v>12</v>
      </c>
      <c r="B28" s="6" t="s">
        <v>51</v>
      </c>
      <c r="C28" s="9">
        <f t="shared" si="0"/>
        <v>4233.600000000001</v>
      </c>
      <c r="E28" s="15">
        <v>352.8</v>
      </c>
      <c r="F28" s="15">
        <v>352.8</v>
      </c>
      <c r="G28" s="15">
        <v>352.8</v>
      </c>
      <c r="H28" s="15">
        <v>352.8</v>
      </c>
      <c r="I28" s="15">
        <v>352.8</v>
      </c>
      <c r="J28" s="15">
        <v>352.8</v>
      </c>
      <c r="K28" s="15">
        <v>352.8</v>
      </c>
      <c r="L28" s="15">
        <v>352.8</v>
      </c>
      <c r="M28" s="15">
        <v>352.8</v>
      </c>
      <c r="N28" s="15">
        <v>352.8</v>
      </c>
      <c r="O28" s="15">
        <v>352.8</v>
      </c>
      <c r="P28" s="15">
        <v>352.8</v>
      </c>
    </row>
    <row r="29" spans="1:16" ht="12.75">
      <c r="A29" s="19"/>
      <c r="B29" s="6" t="s">
        <v>52</v>
      </c>
      <c r="C29" s="15">
        <f>SUM(C17:C28)</f>
        <v>52708.31999999999</v>
      </c>
      <c r="E29" s="15">
        <f>SUM(E17:E28)</f>
        <v>4374.72</v>
      </c>
      <c r="F29" s="15">
        <f aca="true" t="shared" si="1" ref="F29:P29">SUM(F17:F28)</f>
        <v>4374.72</v>
      </c>
      <c r="G29" s="15">
        <f t="shared" si="1"/>
        <v>4586.4</v>
      </c>
      <c r="H29" s="15">
        <f t="shared" si="1"/>
        <v>4374.72</v>
      </c>
      <c r="I29" s="15">
        <f t="shared" si="1"/>
        <v>4374.72</v>
      </c>
      <c r="J29" s="15">
        <f t="shared" si="1"/>
        <v>4374.72</v>
      </c>
      <c r="K29" s="15">
        <f t="shared" si="1"/>
        <v>4374.72</v>
      </c>
      <c r="L29" s="15">
        <f t="shared" si="1"/>
        <v>4374.72</v>
      </c>
      <c r="M29" s="15">
        <f t="shared" si="1"/>
        <v>4374.72</v>
      </c>
      <c r="N29" s="15">
        <f t="shared" si="1"/>
        <v>4374.72</v>
      </c>
      <c r="O29" s="15">
        <f t="shared" si="1"/>
        <v>4374.72</v>
      </c>
      <c r="P29" s="15">
        <f t="shared" si="1"/>
        <v>4374.72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52708.31999999999</v>
      </c>
      <c r="E35" s="17">
        <f>E29+E30</f>
        <v>4374.72</v>
      </c>
      <c r="F35" s="17">
        <f aca="true" t="shared" si="3" ref="F35:P35">F29+F30</f>
        <v>4374.72</v>
      </c>
      <c r="G35" s="17">
        <f t="shared" si="3"/>
        <v>4586.4</v>
      </c>
      <c r="H35" s="17">
        <f t="shared" si="3"/>
        <v>4374.72</v>
      </c>
      <c r="I35" s="17">
        <f t="shared" si="3"/>
        <v>4374.72</v>
      </c>
      <c r="J35" s="17">
        <f t="shared" si="3"/>
        <v>4374.72</v>
      </c>
      <c r="K35" s="17">
        <f t="shared" si="3"/>
        <v>4374.72</v>
      </c>
      <c r="L35" s="17">
        <f t="shared" si="3"/>
        <v>4374.72</v>
      </c>
      <c r="M35" s="17">
        <f t="shared" si="3"/>
        <v>4374.72</v>
      </c>
      <c r="N35" s="17">
        <f t="shared" si="3"/>
        <v>4374.72</v>
      </c>
      <c r="O35" s="17">
        <f t="shared" si="3"/>
        <v>4374.72</v>
      </c>
      <c r="P35" s="17">
        <f t="shared" si="3"/>
        <v>4374.72</v>
      </c>
    </row>
    <row r="36" ht="12.75">
      <c r="C36" s="1">
        <f>SUM(C17:C28)</f>
        <v>52708.31999999999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C1">
      <selection activeCell="B18" sqref="B1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138</v>
      </c>
      <c r="F1" s="1" t="s">
        <v>2</v>
      </c>
      <c r="G1" s="1" t="s">
        <v>3</v>
      </c>
    </row>
    <row r="2" spans="2:7" ht="12.75">
      <c r="B2" s="2" t="s">
        <v>139</v>
      </c>
      <c r="D2" s="1"/>
      <c r="E2" s="1" t="s">
        <v>5</v>
      </c>
      <c r="F2" s="1">
        <v>36829.04</v>
      </c>
      <c r="G2" s="1">
        <v>24743.36</v>
      </c>
    </row>
    <row r="3" spans="2:8" ht="12.75">
      <c r="B3" s="2" t="s">
        <v>6</v>
      </c>
      <c r="C3" s="1">
        <v>-4824.48</v>
      </c>
      <c r="D3" s="1" t="s">
        <v>7</v>
      </c>
      <c r="E3" s="1" t="s">
        <v>8</v>
      </c>
      <c r="F3" s="1">
        <v>36829.04</v>
      </c>
      <c r="G3" s="1">
        <v>37682</v>
      </c>
      <c r="H3" s="1">
        <v>739.24</v>
      </c>
    </row>
    <row r="4" spans="2:7" ht="12.75">
      <c r="B4" s="2" t="s">
        <v>81</v>
      </c>
      <c r="C4" s="3">
        <f>F14</f>
        <v>441948.4799999999</v>
      </c>
      <c r="D4" s="1" t="s">
        <v>7</v>
      </c>
      <c r="E4" s="1" t="s">
        <v>10</v>
      </c>
      <c r="F4" s="1">
        <v>36829.04</v>
      </c>
      <c r="G4" s="1">
        <v>32200.34</v>
      </c>
    </row>
    <row r="5" spans="2:8" ht="12.75">
      <c r="B5" s="2" t="s">
        <v>11</v>
      </c>
      <c r="C5" s="3">
        <f>G14+H14</f>
        <v>460588.10000000003</v>
      </c>
      <c r="D5" s="1" t="s">
        <v>7</v>
      </c>
      <c r="E5" s="1" t="s">
        <v>12</v>
      </c>
      <c r="F5" s="1">
        <v>36829.04</v>
      </c>
      <c r="G5" s="1">
        <v>38748.29</v>
      </c>
      <c r="H5" s="1">
        <v>3814.51</v>
      </c>
    </row>
    <row r="6" spans="2:7" ht="12.75">
      <c r="B6" s="2" t="s">
        <v>13</v>
      </c>
      <c r="C6" s="1">
        <f>C8+C9</f>
        <v>394918.12000000005</v>
      </c>
      <c r="D6" s="1" t="s">
        <v>7</v>
      </c>
      <c r="E6" s="1" t="s">
        <v>14</v>
      </c>
      <c r="F6" s="1">
        <v>36829.04</v>
      </c>
      <c r="G6" s="1">
        <v>42787.81</v>
      </c>
    </row>
    <row r="7" spans="2:7" ht="12.75">
      <c r="B7" s="2" t="s">
        <v>15</v>
      </c>
      <c r="D7" s="1"/>
      <c r="E7" s="1" t="s">
        <v>16</v>
      </c>
      <c r="F7" s="1">
        <v>36829.04</v>
      </c>
      <c r="G7" s="1">
        <v>48748.29</v>
      </c>
    </row>
    <row r="8" spans="2:16" ht="12.75">
      <c r="B8" s="2" t="s">
        <v>17</v>
      </c>
      <c r="C8" s="3">
        <f>C28</f>
        <v>363992.12000000005</v>
      </c>
      <c r="D8" s="1" t="s">
        <v>7</v>
      </c>
      <c r="E8" s="3" t="s">
        <v>18</v>
      </c>
      <c r="F8" s="3">
        <v>36829.04</v>
      </c>
      <c r="G8" s="3">
        <v>54666.71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C29</f>
        <v>30926</v>
      </c>
      <c r="D9" s="1" t="s">
        <v>7</v>
      </c>
      <c r="E9" s="1" t="s">
        <v>20</v>
      </c>
      <c r="F9" s="1">
        <v>36829.04</v>
      </c>
      <c r="G9" s="1">
        <v>24986.34</v>
      </c>
      <c r="H9" s="1">
        <v>3796.39</v>
      </c>
    </row>
    <row r="10" spans="2:8" ht="12.75">
      <c r="B10" s="2"/>
      <c r="D10" s="1"/>
      <c r="E10" s="1" t="s">
        <v>21</v>
      </c>
      <c r="F10" s="1">
        <v>36829.04</v>
      </c>
      <c r="G10" s="1">
        <v>25819.02</v>
      </c>
      <c r="H10" s="1">
        <v>8024.7</v>
      </c>
    </row>
    <row r="11" spans="2:8" ht="12.75">
      <c r="B11" s="2"/>
      <c r="D11" s="1"/>
      <c r="E11" s="1" t="s">
        <v>22</v>
      </c>
      <c r="F11" s="1">
        <v>36829.04</v>
      </c>
      <c r="G11" s="1">
        <v>32940.83</v>
      </c>
      <c r="H11" s="1">
        <v>2179.69</v>
      </c>
    </row>
    <row r="12" spans="2:8" ht="12.75">
      <c r="B12" s="2" t="s">
        <v>23</v>
      </c>
      <c r="C12" s="1">
        <v>61412.62</v>
      </c>
      <c r="D12" s="1" t="s">
        <v>7</v>
      </c>
      <c r="E12" s="1" t="s">
        <v>24</v>
      </c>
      <c r="F12" s="1">
        <v>36829.04</v>
      </c>
      <c r="G12" s="1">
        <v>31683.69</v>
      </c>
      <c r="H12" s="1">
        <v>1070.19</v>
      </c>
    </row>
    <row r="13" spans="2:8" ht="12.75">
      <c r="B13" s="2" t="s">
        <v>25</v>
      </c>
      <c r="C13" s="1">
        <f>C3+C5-C6</f>
        <v>60845.5</v>
      </c>
      <c r="D13" s="1" t="s">
        <v>7</v>
      </c>
      <c r="E13" s="1" t="s">
        <v>26</v>
      </c>
      <c r="F13" s="1">
        <v>36829.04</v>
      </c>
      <c r="G13" s="1">
        <v>42151.44</v>
      </c>
      <c r="H13" s="1">
        <v>3805.26</v>
      </c>
    </row>
    <row r="14" spans="2:8" ht="12.75">
      <c r="B14" s="2"/>
      <c r="D14" s="1"/>
      <c r="F14" s="3">
        <f>F2+F3+F4+F5+F6+F7+F8+F9+F10+F11+F12+F13</f>
        <v>441948.4799999999</v>
      </c>
      <c r="G14" s="3">
        <f>G2+G3+G4+G5+G6+G7+G8+G9+G10+G11+G12+G13</f>
        <v>437158.12000000005</v>
      </c>
      <c r="H14" s="3">
        <f>H2+H3+H4+H5+H6+H7+H8+H9+H10+H11+H12+H13</f>
        <v>23429.979999999996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101425.20000000003</v>
      </c>
      <c r="E17" s="9">
        <v>8452.1</v>
      </c>
      <c r="F17" s="9">
        <v>8452.1</v>
      </c>
      <c r="G17" s="9">
        <v>8452.1</v>
      </c>
      <c r="H17" s="9">
        <v>8452.1</v>
      </c>
      <c r="I17" s="9">
        <v>8452.1</v>
      </c>
      <c r="J17" s="9">
        <v>8452.1</v>
      </c>
      <c r="K17" s="9">
        <v>8452.1</v>
      </c>
      <c r="L17" s="9">
        <v>8452.1</v>
      </c>
      <c r="M17" s="9">
        <v>8452.1</v>
      </c>
      <c r="N17" s="9">
        <v>8452.1</v>
      </c>
      <c r="O17" s="9">
        <v>8452.1</v>
      </c>
      <c r="P17" s="9">
        <v>8452.1</v>
      </c>
    </row>
    <row r="18" spans="1:16" ht="12.75">
      <c r="A18" s="10" t="s">
        <v>34</v>
      </c>
      <c r="B18" s="8" t="s">
        <v>35</v>
      </c>
      <c r="C18" s="9">
        <f aca="true" t="shared" si="0" ref="C18:C27">E18+F18+G18+H18+I18+J18+K18+L18+M18+N18+O18+P18</f>
        <v>3136.9199999999996</v>
      </c>
      <c r="E18" s="9">
        <v>261.41</v>
      </c>
      <c r="F18" s="9">
        <v>261.41</v>
      </c>
      <c r="G18" s="9">
        <v>261.41</v>
      </c>
      <c r="H18" s="9">
        <v>261.41</v>
      </c>
      <c r="I18" s="9">
        <v>261.41</v>
      </c>
      <c r="J18" s="9">
        <v>261.41</v>
      </c>
      <c r="K18" s="9">
        <v>261.41</v>
      </c>
      <c r="L18" s="9">
        <v>261.41</v>
      </c>
      <c r="M18" s="9">
        <v>261.41</v>
      </c>
      <c r="N18" s="9">
        <v>261.41</v>
      </c>
      <c r="O18" s="9">
        <v>261.41</v>
      </c>
      <c r="P18" s="9">
        <v>261.41</v>
      </c>
    </row>
    <row r="19" spans="1:16" ht="12.75">
      <c r="A19" s="21">
        <v>3</v>
      </c>
      <c r="B19" s="12" t="s">
        <v>37</v>
      </c>
      <c r="C19" s="9">
        <f t="shared" si="0"/>
        <v>9759.12</v>
      </c>
      <c r="E19" s="13">
        <v>813.26</v>
      </c>
      <c r="F19" s="13">
        <v>813.26</v>
      </c>
      <c r="G19" s="13">
        <v>813.26</v>
      </c>
      <c r="H19" s="13">
        <v>813.26</v>
      </c>
      <c r="I19" s="13">
        <v>813.26</v>
      </c>
      <c r="J19" s="13">
        <v>813.26</v>
      </c>
      <c r="K19" s="13">
        <v>813.26</v>
      </c>
      <c r="L19" s="13">
        <v>813.26</v>
      </c>
      <c r="M19" s="13">
        <v>813.26</v>
      </c>
      <c r="N19" s="13">
        <v>813.26</v>
      </c>
      <c r="O19" s="13">
        <v>813.26</v>
      </c>
      <c r="P19" s="13">
        <v>813.26</v>
      </c>
    </row>
    <row r="20" spans="1:16" ht="12.75">
      <c r="A20" s="19">
        <v>4</v>
      </c>
      <c r="B20" s="12" t="s">
        <v>140</v>
      </c>
      <c r="C20" s="9">
        <f t="shared" si="0"/>
        <v>9250</v>
      </c>
      <c r="E20" s="5"/>
      <c r="F20" s="5"/>
      <c r="G20" s="5">
        <v>9250</v>
      </c>
      <c r="H20" s="5">
        <v>0</v>
      </c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66222.60000000002</v>
      </c>
      <c r="E21" s="5">
        <v>5518.55</v>
      </c>
      <c r="F21" s="5">
        <v>5518.55</v>
      </c>
      <c r="G21" s="5">
        <v>5518.55</v>
      </c>
      <c r="H21" s="5">
        <v>5518.55</v>
      </c>
      <c r="I21" s="5">
        <v>5518.55</v>
      </c>
      <c r="J21" s="5">
        <v>5518.55</v>
      </c>
      <c r="K21" s="5">
        <v>5518.55</v>
      </c>
      <c r="L21" s="5">
        <v>5518.55</v>
      </c>
      <c r="M21" s="5">
        <v>5518.55</v>
      </c>
      <c r="N21" s="5">
        <v>5518.55</v>
      </c>
      <c r="O21" s="5">
        <v>5518.55</v>
      </c>
      <c r="P21" s="5">
        <v>5518.55</v>
      </c>
    </row>
    <row r="22" spans="1:16" ht="12.75">
      <c r="A22" s="21">
        <v>6</v>
      </c>
      <c r="B22" s="12" t="s">
        <v>141</v>
      </c>
      <c r="C22" s="9">
        <f t="shared" si="0"/>
        <v>33111.35999999999</v>
      </c>
      <c r="E22" s="5">
        <v>2759.28</v>
      </c>
      <c r="F22" s="5">
        <v>2759.28</v>
      </c>
      <c r="G22" s="5">
        <v>2759.28</v>
      </c>
      <c r="H22" s="5">
        <v>2759.28</v>
      </c>
      <c r="I22" s="5">
        <v>2759.28</v>
      </c>
      <c r="J22" s="5">
        <v>2759.28</v>
      </c>
      <c r="K22" s="5">
        <v>2759.28</v>
      </c>
      <c r="L22" s="5">
        <v>2759.28</v>
      </c>
      <c r="M22" s="5">
        <v>2759.28</v>
      </c>
      <c r="N22" s="5">
        <v>2759.28</v>
      </c>
      <c r="O22" s="5">
        <v>2759.28</v>
      </c>
      <c r="P22" s="5">
        <v>2759.28</v>
      </c>
    </row>
    <row r="23" spans="1:16" ht="45">
      <c r="A23" s="19">
        <v>7</v>
      </c>
      <c r="B23" s="12" t="s">
        <v>66</v>
      </c>
      <c r="C23" s="9">
        <f t="shared" si="0"/>
        <v>74122.84000000001</v>
      </c>
      <c r="E23" s="15">
        <v>6738.44</v>
      </c>
      <c r="F23" s="15">
        <v>6738.44</v>
      </c>
      <c r="G23" s="15">
        <v>6738.44</v>
      </c>
      <c r="H23" s="15">
        <v>3369.22</v>
      </c>
      <c r="I23" s="15">
        <v>6738.44</v>
      </c>
      <c r="J23" s="15">
        <v>6738.44</v>
      </c>
      <c r="K23" s="15">
        <v>6738.44</v>
      </c>
      <c r="L23" s="15">
        <v>6738.44</v>
      </c>
      <c r="M23" s="15">
        <v>6738.44</v>
      </c>
      <c r="N23" s="15">
        <v>6738.44</v>
      </c>
      <c r="O23" s="15">
        <v>3369.22</v>
      </c>
      <c r="P23" s="15">
        <v>6738.44</v>
      </c>
    </row>
    <row r="24" spans="1:16" ht="12.75">
      <c r="A24" s="20">
        <v>8</v>
      </c>
      <c r="B24" s="16" t="s">
        <v>45</v>
      </c>
      <c r="C24" s="9">
        <f t="shared" si="0"/>
        <v>41824.80000000001</v>
      </c>
      <c r="E24" s="5">
        <v>3485.4</v>
      </c>
      <c r="F24" s="5">
        <v>3485.4</v>
      </c>
      <c r="G24" s="5">
        <v>3485.4</v>
      </c>
      <c r="H24" s="5">
        <v>3485.4</v>
      </c>
      <c r="I24" s="5">
        <v>3485.4</v>
      </c>
      <c r="J24" s="5">
        <v>3485.4</v>
      </c>
      <c r="K24" s="5">
        <v>3485.4</v>
      </c>
      <c r="L24" s="5">
        <v>3485.4</v>
      </c>
      <c r="M24" s="5">
        <v>3485.4</v>
      </c>
      <c r="N24" s="5">
        <v>3485.4</v>
      </c>
      <c r="O24" s="5">
        <v>3485.4</v>
      </c>
      <c r="P24" s="5">
        <v>3485.4</v>
      </c>
    </row>
    <row r="25" spans="1:16" ht="12.75">
      <c r="A25" s="21">
        <v>9</v>
      </c>
      <c r="B25" s="12" t="s">
        <v>47</v>
      </c>
      <c r="C25" s="9">
        <f t="shared" si="0"/>
        <v>5809</v>
      </c>
      <c r="E25" s="5">
        <v>0</v>
      </c>
      <c r="F25" s="5">
        <v>0</v>
      </c>
      <c r="G25" s="5"/>
      <c r="H25" s="5">
        <v>0</v>
      </c>
      <c r="I25" s="5">
        <v>1161.8</v>
      </c>
      <c r="J25" s="5">
        <v>1161.8</v>
      </c>
      <c r="K25" s="5">
        <v>1161.8</v>
      </c>
      <c r="L25" s="5">
        <v>1161.8</v>
      </c>
      <c r="M25" s="5">
        <v>1161.8</v>
      </c>
      <c r="N25" s="5">
        <v>0</v>
      </c>
      <c r="O25" s="5">
        <v>0</v>
      </c>
      <c r="P25" s="5">
        <v>0</v>
      </c>
    </row>
    <row r="26" spans="1:16" ht="22.5">
      <c r="A26" s="19">
        <v>10</v>
      </c>
      <c r="B26" s="12" t="s">
        <v>49</v>
      </c>
      <c r="C26" s="9">
        <f t="shared" si="0"/>
        <v>697.0800000000003</v>
      </c>
      <c r="E26" s="5">
        <v>58.09</v>
      </c>
      <c r="F26" s="5">
        <v>58.09</v>
      </c>
      <c r="G26" s="5">
        <v>58.09</v>
      </c>
      <c r="H26" s="5">
        <v>58.09</v>
      </c>
      <c r="I26" s="5">
        <v>58.09</v>
      </c>
      <c r="J26" s="5">
        <v>58.09</v>
      </c>
      <c r="K26" s="5">
        <v>58.09</v>
      </c>
      <c r="L26" s="5">
        <v>58.09</v>
      </c>
      <c r="M26" s="5">
        <v>58.09</v>
      </c>
      <c r="N26" s="5">
        <v>58.09</v>
      </c>
      <c r="O26" s="5">
        <v>58.09</v>
      </c>
      <c r="P26" s="5">
        <v>58.09</v>
      </c>
    </row>
    <row r="27" spans="1:16" ht="33.75">
      <c r="A27" s="20">
        <v>11</v>
      </c>
      <c r="B27" s="6" t="s">
        <v>51</v>
      </c>
      <c r="C27" s="9">
        <f t="shared" si="0"/>
        <v>27883.199999999993</v>
      </c>
      <c r="E27" s="15">
        <v>2323.6</v>
      </c>
      <c r="F27" s="15">
        <v>2323.6</v>
      </c>
      <c r="G27" s="15">
        <v>2323.6</v>
      </c>
      <c r="H27" s="15">
        <v>2323.6</v>
      </c>
      <c r="I27" s="15">
        <v>2323.6</v>
      </c>
      <c r="J27" s="15">
        <v>2323.6</v>
      </c>
      <c r="K27" s="15">
        <v>2323.6</v>
      </c>
      <c r="L27" s="15">
        <v>2323.6</v>
      </c>
      <c r="M27" s="15">
        <v>2323.6</v>
      </c>
      <c r="N27" s="15">
        <v>2323.6</v>
      </c>
      <c r="O27" s="15">
        <v>2323.6</v>
      </c>
      <c r="P27" s="15">
        <v>2323.6</v>
      </c>
    </row>
    <row r="28" spans="1:16" ht="12.75">
      <c r="A28" s="19"/>
      <c r="B28" s="6" t="s">
        <v>52</v>
      </c>
      <c r="C28" s="15">
        <f>C17+C18+C19+C21+C22+C23+C24+C25+C26+C27</f>
        <v>363992.12000000005</v>
      </c>
      <c r="E28" s="15">
        <f>SUM(E17:E27)</f>
        <v>30410.129999999997</v>
      </c>
      <c r="F28" s="15">
        <f aca="true" t="shared" si="1" ref="F28:P28">SUM(F17:F27)</f>
        <v>30410.129999999997</v>
      </c>
      <c r="G28" s="15">
        <f t="shared" si="1"/>
        <v>39660.13</v>
      </c>
      <c r="H28" s="15">
        <f t="shared" si="1"/>
        <v>27040.91</v>
      </c>
      <c r="I28" s="15">
        <f t="shared" si="1"/>
        <v>31571.929999999997</v>
      </c>
      <c r="J28" s="15">
        <f t="shared" si="1"/>
        <v>31571.929999999997</v>
      </c>
      <c r="K28" s="15">
        <f t="shared" si="1"/>
        <v>31571.929999999997</v>
      </c>
      <c r="L28" s="15">
        <f t="shared" si="1"/>
        <v>31571.929999999997</v>
      </c>
      <c r="M28" s="15">
        <f t="shared" si="1"/>
        <v>31571.929999999997</v>
      </c>
      <c r="N28" s="15">
        <f t="shared" si="1"/>
        <v>30410.129999999997</v>
      </c>
      <c r="O28" s="15">
        <f t="shared" si="1"/>
        <v>27040.91</v>
      </c>
      <c r="P28" s="15">
        <f t="shared" si="1"/>
        <v>30410.129999999997</v>
      </c>
    </row>
    <row r="29" spans="1:16" ht="12.75">
      <c r="A29" s="19">
        <v>12</v>
      </c>
      <c r="B29" s="5" t="s">
        <v>19</v>
      </c>
      <c r="C29" s="15">
        <f>C30+C31+C32+C33</f>
        <v>30926</v>
      </c>
      <c r="E29" s="15">
        <f>E30+E31+E32+E33</f>
        <v>0</v>
      </c>
      <c r="F29" s="15">
        <f aca="true" t="shared" si="2" ref="F29:P29">F30+F31+F32+F33</f>
        <v>22400</v>
      </c>
      <c r="G29" s="15">
        <f t="shared" si="2"/>
        <v>500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6500</v>
      </c>
      <c r="M29" s="15">
        <f t="shared" si="2"/>
        <v>0</v>
      </c>
      <c r="N29" s="15">
        <f t="shared" si="2"/>
        <v>1526</v>
      </c>
      <c r="O29" s="15">
        <f t="shared" si="2"/>
        <v>0</v>
      </c>
      <c r="P29" s="15">
        <f t="shared" si="2"/>
        <v>0</v>
      </c>
    </row>
    <row r="30" spans="1:16" ht="12.75">
      <c r="A30" s="4"/>
      <c r="B30" s="4" t="s">
        <v>142</v>
      </c>
      <c r="C30" s="9">
        <f>E30+F30+G30+H30+I30+J30+K30+L30+M30+N30+O30+P30</f>
        <v>22400</v>
      </c>
      <c r="E30" s="4"/>
      <c r="F30" s="4">
        <v>22400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24" t="s">
        <v>143</v>
      </c>
      <c r="C31" s="9">
        <f>E31+F31+G31+H31+I31+J31+K31+L31+M31+N31+O31+P31</f>
        <v>500</v>
      </c>
      <c r="E31" s="4"/>
      <c r="F31" s="4"/>
      <c r="G31" s="4">
        <v>500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 t="s">
        <v>144</v>
      </c>
      <c r="C32" s="9">
        <f>E32+F32+G32+H32+I32+J32+K32+L32+M32+N32+O32+P32</f>
        <v>6500</v>
      </c>
      <c r="E32" s="4"/>
      <c r="F32" s="4"/>
      <c r="G32" s="4"/>
      <c r="H32" s="4"/>
      <c r="I32" s="4"/>
      <c r="J32" s="4"/>
      <c r="K32" s="4"/>
      <c r="L32" s="4">
        <v>6500</v>
      </c>
      <c r="M32" s="4"/>
      <c r="N32" s="4"/>
      <c r="O32" s="4"/>
      <c r="P32" s="4"/>
    </row>
    <row r="33" spans="1:16" ht="12.75">
      <c r="A33" s="4"/>
      <c r="B33" s="4" t="s">
        <v>145</v>
      </c>
      <c r="C33" s="9">
        <f>E33+F33+G33+H33+I33+J33+K33+L33+M33+N33+O33+P33</f>
        <v>1526</v>
      </c>
      <c r="E33" s="4"/>
      <c r="F33" s="4"/>
      <c r="G33" s="4"/>
      <c r="H33" s="4"/>
      <c r="I33" s="4"/>
      <c r="J33" s="4"/>
      <c r="K33" s="4"/>
      <c r="L33" s="4"/>
      <c r="M33" s="4"/>
      <c r="N33" s="4">
        <v>1526</v>
      </c>
      <c r="O33" s="4"/>
      <c r="P33" s="4"/>
    </row>
    <row r="34" spans="1:16" ht="12.75">
      <c r="A34" s="4"/>
      <c r="B34" s="4" t="s">
        <v>56</v>
      </c>
      <c r="C34" s="17">
        <f>C28+C29</f>
        <v>394918.12000000005</v>
      </c>
      <c r="E34" s="17">
        <f>E28+E29</f>
        <v>30410.129999999997</v>
      </c>
      <c r="F34" s="17">
        <f aca="true" t="shared" si="3" ref="F34:P34">F28+F29</f>
        <v>52810.13</v>
      </c>
      <c r="G34" s="17">
        <f t="shared" si="3"/>
        <v>40160.13</v>
      </c>
      <c r="H34" s="17">
        <f t="shared" si="3"/>
        <v>27040.91</v>
      </c>
      <c r="I34" s="17">
        <f t="shared" si="3"/>
        <v>31571.929999999997</v>
      </c>
      <c r="J34" s="17">
        <f t="shared" si="3"/>
        <v>31571.929999999997</v>
      </c>
      <c r="K34" s="17">
        <f t="shared" si="3"/>
        <v>31571.929999999997</v>
      </c>
      <c r="L34" s="17">
        <f t="shared" si="3"/>
        <v>38071.92999999999</v>
      </c>
      <c r="M34" s="17">
        <f t="shared" si="3"/>
        <v>31571.929999999997</v>
      </c>
      <c r="N34" s="17">
        <f t="shared" si="3"/>
        <v>31936.129999999997</v>
      </c>
      <c r="O34" s="17">
        <f t="shared" si="3"/>
        <v>27040.91</v>
      </c>
      <c r="P34" s="17">
        <f t="shared" si="3"/>
        <v>30410.129999999997</v>
      </c>
    </row>
    <row r="36" ht="12.75">
      <c r="B36" s="18" t="s">
        <v>57</v>
      </c>
    </row>
    <row r="37" ht="12.75">
      <c r="B37" s="18"/>
    </row>
    <row r="38" ht="12.75">
      <c r="B38" s="18" t="s">
        <v>58</v>
      </c>
    </row>
    <row r="39" ht="12.75">
      <c r="B39" s="18"/>
    </row>
    <row r="40" ht="12.75">
      <c r="B40" s="18" t="s">
        <v>59</v>
      </c>
    </row>
    <row r="41" ht="12.75">
      <c r="B41" s="18"/>
    </row>
    <row r="42" ht="12.75">
      <c r="B42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Q21" sqref="Q2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146</v>
      </c>
      <c r="F1" s="1" t="s">
        <v>2</v>
      </c>
      <c r="G1" s="1" t="s">
        <v>3</v>
      </c>
    </row>
    <row r="2" spans="2:8" ht="12.75">
      <c r="B2" s="2" t="s">
        <v>147</v>
      </c>
      <c r="D2" s="1"/>
      <c r="E2" s="1" t="s">
        <v>5</v>
      </c>
      <c r="F2" s="1">
        <v>9229.2</v>
      </c>
      <c r="G2" s="1">
        <v>7146.74</v>
      </c>
      <c r="H2" s="1">
        <v>517.96</v>
      </c>
    </row>
    <row r="3" spans="2:7" ht="12.75">
      <c r="B3" s="2" t="s">
        <v>6</v>
      </c>
      <c r="C3" s="1">
        <v>5056.51</v>
      </c>
      <c r="D3" s="1" t="s">
        <v>7</v>
      </c>
      <c r="E3" s="1" t="s">
        <v>8</v>
      </c>
      <c r="F3" s="1">
        <v>9229.21</v>
      </c>
      <c r="G3" s="1">
        <v>9995.56</v>
      </c>
    </row>
    <row r="4" spans="2:7" ht="12.75">
      <c r="B4" s="2" t="s">
        <v>81</v>
      </c>
      <c r="C4" s="3">
        <f>F14</f>
        <v>110750.50999999998</v>
      </c>
      <c r="D4" s="1" t="s">
        <v>7</v>
      </c>
      <c r="E4" s="1" t="s">
        <v>10</v>
      </c>
      <c r="F4" s="1">
        <v>9229.21</v>
      </c>
      <c r="G4" s="1">
        <v>8289.06</v>
      </c>
    </row>
    <row r="5" spans="2:7" ht="12.75">
      <c r="B5" s="2" t="s">
        <v>70</v>
      </c>
      <c r="C5" s="3">
        <f>G14+H14</f>
        <v>106785.90000000001</v>
      </c>
      <c r="D5" s="1" t="s">
        <v>7</v>
      </c>
      <c r="E5" s="1" t="s">
        <v>12</v>
      </c>
      <c r="F5" s="1">
        <v>9229.21</v>
      </c>
      <c r="G5" s="1">
        <v>7120.15</v>
      </c>
    </row>
    <row r="6" spans="2:7" ht="12.75">
      <c r="B6" s="2" t="s">
        <v>13</v>
      </c>
      <c r="C6" s="1">
        <f>C8+C9</f>
        <v>99337.88</v>
      </c>
      <c r="D6" s="1" t="s">
        <v>7</v>
      </c>
      <c r="E6" s="1" t="s">
        <v>14</v>
      </c>
      <c r="F6" s="1">
        <v>9229.21</v>
      </c>
      <c r="G6" s="1">
        <v>9880.33</v>
      </c>
    </row>
    <row r="7" spans="2:7" ht="12.75">
      <c r="B7" s="2" t="s">
        <v>15</v>
      </c>
      <c r="D7" s="1"/>
      <c r="E7" s="1" t="s">
        <v>16</v>
      </c>
      <c r="F7" s="1">
        <v>9229.21</v>
      </c>
      <c r="G7" s="1">
        <v>6742.07</v>
      </c>
    </row>
    <row r="8" spans="2:16" ht="12.75">
      <c r="B8" s="2" t="s">
        <v>17</v>
      </c>
      <c r="C8" s="3">
        <f>C29</f>
        <v>95012.88</v>
      </c>
      <c r="D8" s="1" t="s">
        <v>7</v>
      </c>
      <c r="E8" s="3" t="s">
        <v>18</v>
      </c>
      <c r="F8" s="3">
        <v>9229.21</v>
      </c>
      <c r="G8" s="3">
        <v>6879.87</v>
      </c>
      <c r="H8" s="3">
        <v>734.55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4325</v>
      </c>
      <c r="D9" s="1" t="s">
        <v>7</v>
      </c>
      <c r="E9" s="1" t="s">
        <v>20</v>
      </c>
      <c r="F9" s="1">
        <v>9229.21</v>
      </c>
      <c r="G9" s="1">
        <v>6254.88</v>
      </c>
      <c r="H9" s="1">
        <v>400.89</v>
      </c>
    </row>
    <row r="10" spans="2:8" ht="12.75">
      <c r="B10" s="2"/>
      <c r="D10" s="1"/>
      <c r="E10" s="1" t="s">
        <v>21</v>
      </c>
      <c r="F10" s="1">
        <v>9229.21</v>
      </c>
      <c r="G10" s="1">
        <v>18157.71</v>
      </c>
      <c r="H10" s="1">
        <v>734.55</v>
      </c>
    </row>
    <row r="11" spans="2:8" ht="12.75">
      <c r="B11" s="2"/>
      <c r="D11" s="1"/>
      <c r="E11" s="1" t="s">
        <v>22</v>
      </c>
      <c r="F11" s="1">
        <v>9229.21</v>
      </c>
      <c r="G11" s="1">
        <v>8721.07</v>
      </c>
      <c r="H11" s="1">
        <v>43.64</v>
      </c>
    </row>
    <row r="12" spans="2:8" ht="12.75">
      <c r="B12" s="2" t="s">
        <v>23</v>
      </c>
      <c r="C12" s="1">
        <v>22016.4</v>
      </c>
      <c r="D12" s="1" t="s">
        <v>7</v>
      </c>
      <c r="E12" s="1" t="s">
        <v>24</v>
      </c>
      <c r="F12" s="1">
        <v>9229.21</v>
      </c>
      <c r="G12" s="1">
        <v>6254.02</v>
      </c>
      <c r="H12" s="1">
        <v>734.55</v>
      </c>
    </row>
    <row r="13" spans="2:8" ht="12.75">
      <c r="B13" s="2" t="s">
        <v>25</v>
      </c>
      <c r="C13" s="3">
        <f>C3+C5-C6</f>
        <v>12504.529999999999</v>
      </c>
      <c r="D13" s="1" t="s">
        <v>7</v>
      </c>
      <c r="E13" s="1" t="s">
        <v>26</v>
      </c>
      <c r="F13" s="1">
        <v>9229.21</v>
      </c>
      <c r="G13" s="1">
        <v>7678.3</v>
      </c>
      <c r="H13" s="1">
        <v>500</v>
      </c>
    </row>
    <row r="14" spans="2:8" ht="12.75">
      <c r="B14" s="2"/>
      <c r="D14" s="1"/>
      <c r="F14" s="3">
        <f>F2+F3+F4+F5+F6+F7+F8+F9+F10+F11+F12+F13</f>
        <v>110750.50999999998</v>
      </c>
      <c r="G14" s="3">
        <f>G2+G3+G4+G5+G6+G7+G8+G9+G10+G11+G12+G13</f>
        <v>103119.76000000001</v>
      </c>
      <c r="H14" s="3">
        <f>H2+H3+H4+H5+H6+H7+H8+H9+H10+H11+H12+H13</f>
        <v>3666.1399999999994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25893.960000000006</v>
      </c>
      <c r="E17" s="9">
        <v>2157.83</v>
      </c>
      <c r="F17" s="9">
        <v>2157.83</v>
      </c>
      <c r="G17" s="9">
        <v>2157.83</v>
      </c>
      <c r="H17" s="9">
        <v>2157.83</v>
      </c>
      <c r="I17" s="9">
        <v>2157.83</v>
      </c>
      <c r="J17" s="9">
        <v>2157.83</v>
      </c>
      <c r="K17" s="9">
        <v>2157.83</v>
      </c>
      <c r="L17" s="9">
        <v>2157.83</v>
      </c>
      <c r="M17" s="9">
        <v>2157.83</v>
      </c>
      <c r="N17" s="9">
        <v>2157.83</v>
      </c>
      <c r="O17" s="9">
        <v>2157.83</v>
      </c>
      <c r="P17" s="9">
        <v>2157.83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800.6400000000002</v>
      </c>
      <c r="E18" s="9">
        <v>66.72</v>
      </c>
      <c r="F18" s="9">
        <v>66.72</v>
      </c>
      <c r="G18" s="9">
        <v>66.72</v>
      </c>
      <c r="H18" s="9">
        <v>66.72</v>
      </c>
      <c r="I18" s="9">
        <v>66.72</v>
      </c>
      <c r="J18" s="9">
        <v>66.72</v>
      </c>
      <c r="K18" s="9">
        <v>66.72</v>
      </c>
      <c r="L18" s="9">
        <v>66.72</v>
      </c>
      <c r="M18" s="9">
        <v>66.72</v>
      </c>
      <c r="N18" s="9">
        <v>66.72</v>
      </c>
      <c r="O18" s="9">
        <v>66.72</v>
      </c>
      <c r="P18" s="9">
        <v>66.72</v>
      </c>
    </row>
    <row r="19" spans="1:16" ht="12.75">
      <c r="A19" s="21">
        <v>3</v>
      </c>
      <c r="B19" s="12" t="s">
        <v>37</v>
      </c>
      <c r="C19" s="9">
        <f t="shared" si="0"/>
        <v>2490.72</v>
      </c>
      <c r="E19" s="13">
        <v>207.56</v>
      </c>
      <c r="F19" s="13">
        <v>207.56</v>
      </c>
      <c r="G19" s="13">
        <v>207.56</v>
      </c>
      <c r="H19" s="13">
        <v>207.56</v>
      </c>
      <c r="I19" s="13">
        <v>207.56</v>
      </c>
      <c r="J19" s="13">
        <v>207.56</v>
      </c>
      <c r="K19" s="13">
        <v>207.56</v>
      </c>
      <c r="L19" s="13">
        <v>207.56</v>
      </c>
      <c r="M19" s="13">
        <v>207.56</v>
      </c>
      <c r="N19" s="13">
        <v>207.56</v>
      </c>
      <c r="O19" s="13">
        <v>207.56</v>
      </c>
      <c r="P19" s="13">
        <v>207.56</v>
      </c>
    </row>
    <row r="20" spans="1:16" ht="12.75">
      <c r="A20" s="19">
        <v>4</v>
      </c>
      <c r="B20" s="22" t="s">
        <v>64</v>
      </c>
      <c r="C20" s="9">
        <f t="shared" si="0"/>
        <v>355.8</v>
      </c>
      <c r="E20" s="5"/>
      <c r="F20" s="5"/>
      <c r="G20" s="5">
        <v>355.8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16901.639999999996</v>
      </c>
      <c r="E21" s="5">
        <v>1408.47</v>
      </c>
      <c r="F21" s="5">
        <v>1408.47</v>
      </c>
      <c r="G21" s="5">
        <v>1408.47</v>
      </c>
      <c r="H21" s="5">
        <v>1408.47</v>
      </c>
      <c r="I21" s="5">
        <v>1408.47</v>
      </c>
      <c r="J21" s="5">
        <v>1408.47</v>
      </c>
      <c r="K21" s="5">
        <v>1408.47</v>
      </c>
      <c r="L21" s="5">
        <v>1408.47</v>
      </c>
      <c r="M21" s="5">
        <v>1408.47</v>
      </c>
      <c r="N21" s="5">
        <v>1408.47</v>
      </c>
      <c r="O21" s="5">
        <v>1408.47</v>
      </c>
      <c r="P21" s="5">
        <v>1408.47</v>
      </c>
    </row>
    <row r="22" spans="1:16" ht="22.5">
      <c r="A22" s="21">
        <v>6</v>
      </c>
      <c r="B22" s="12" t="s">
        <v>41</v>
      </c>
      <c r="C22" s="9">
        <f t="shared" si="0"/>
        <v>6404.879999999998</v>
      </c>
      <c r="E22" s="5">
        <v>533.74</v>
      </c>
      <c r="F22" s="5">
        <v>533.74</v>
      </c>
      <c r="G22" s="5">
        <v>533.74</v>
      </c>
      <c r="H22" s="5">
        <v>533.74</v>
      </c>
      <c r="I22" s="5">
        <v>533.74</v>
      </c>
      <c r="J22" s="5">
        <v>533.74</v>
      </c>
      <c r="K22" s="5">
        <v>533.74</v>
      </c>
      <c r="L22" s="5">
        <v>533.74</v>
      </c>
      <c r="M22" s="5">
        <v>533.74</v>
      </c>
      <c r="N22" s="5">
        <v>533.74</v>
      </c>
      <c r="O22" s="5">
        <v>533.74</v>
      </c>
      <c r="P22" s="5">
        <v>533.74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20637.84</v>
      </c>
      <c r="E24" s="15">
        <v>1719.82</v>
      </c>
      <c r="F24" s="15">
        <v>1719.82</v>
      </c>
      <c r="G24" s="15">
        <v>1719.82</v>
      </c>
      <c r="H24" s="15">
        <v>1719.82</v>
      </c>
      <c r="I24" s="15">
        <v>1719.82</v>
      </c>
      <c r="J24" s="15">
        <v>1719.82</v>
      </c>
      <c r="K24" s="15">
        <v>1719.82</v>
      </c>
      <c r="L24" s="15">
        <v>1719.82</v>
      </c>
      <c r="M24" s="15">
        <v>1719.82</v>
      </c>
      <c r="N24" s="15">
        <v>1719.82</v>
      </c>
      <c r="O24" s="15">
        <v>1719.82</v>
      </c>
      <c r="P24" s="15">
        <v>1719.82</v>
      </c>
    </row>
    <row r="25" spans="1:16" ht="12.75">
      <c r="A25" s="21">
        <v>9</v>
      </c>
      <c r="B25" s="16" t="s">
        <v>45</v>
      </c>
      <c r="C25" s="9">
        <f t="shared" si="0"/>
        <v>10674.719999999996</v>
      </c>
      <c r="E25" s="5">
        <v>889.56</v>
      </c>
      <c r="F25" s="5">
        <v>889.56</v>
      </c>
      <c r="G25" s="5">
        <v>889.56</v>
      </c>
      <c r="H25" s="5">
        <v>889.56</v>
      </c>
      <c r="I25" s="5">
        <v>889.56</v>
      </c>
      <c r="J25" s="5">
        <v>889.56</v>
      </c>
      <c r="K25" s="5">
        <v>889.56</v>
      </c>
      <c r="L25" s="5">
        <v>889.56</v>
      </c>
      <c r="M25" s="5">
        <v>889.56</v>
      </c>
      <c r="N25" s="5">
        <v>889.56</v>
      </c>
      <c r="O25" s="5">
        <v>889.56</v>
      </c>
      <c r="P25" s="5">
        <v>889.56</v>
      </c>
    </row>
    <row r="26" spans="1:16" ht="12.75">
      <c r="A26" s="19">
        <v>10</v>
      </c>
      <c r="B26" s="12" t="s">
        <v>47</v>
      </c>
      <c r="C26" s="9">
        <f t="shared" si="0"/>
        <v>3558.24</v>
      </c>
      <c r="E26" s="5">
        <v>296.52</v>
      </c>
      <c r="F26" s="5">
        <v>296.52</v>
      </c>
      <c r="G26" s="5">
        <v>296.52</v>
      </c>
      <c r="H26" s="5">
        <v>296.52</v>
      </c>
      <c r="I26" s="5">
        <v>296.52</v>
      </c>
      <c r="J26" s="5">
        <v>296.52</v>
      </c>
      <c r="K26" s="5">
        <v>296.52</v>
      </c>
      <c r="L26" s="5">
        <v>296.52</v>
      </c>
      <c r="M26" s="5">
        <v>296.52</v>
      </c>
      <c r="N26" s="5">
        <v>296.52</v>
      </c>
      <c r="O26" s="5">
        <v>296.52</v>
      </c>
      <c r="P26" s="5">
        <v>296.52</v>
      </c>
    </row>
    <row r="27" spans="1:16" ht="22.5">
      <c r="A27" s="20">
        <v>11</v>
      </c>
      <c r="B27" s="12" t="s">
        <v>49</v>
      </c>
      <c r="C27" s="9">
        <f t="shared" si="0"/>
        <v>177.96000000000004</v>
      </c>
      <c r="E27" s="5">
        <v>14.83</v>
      </c>
      <c r="F27" s="5">
        <v>14.83</v>
      </c>
      <c r="G27" s="5">
        <v>14.83</v>
      </c>
      <c r="H27" s="5">
        <v>14.83</v>
      </c>
      <c r="I27" s="5">
        <v>14.83</v>
      </c>
      <c r="J27" s="5">
        <v>14.83</v>
      </c>
      <c r="K27" s="5">
        <v>14.83</v>
      </c>
      <c r="L27" s="5">
        <v>14.83</v>
      </c>
      <c r="M27" s="5">
        <v>14.83</v>
      </c>
      <c r="N27" s="5">
        <v>14.83</v>
      </c>
      <c r="O27" s="5">
        <v>14.83</v>
      </c>
      <c r="P27" s="5">
        <v>14.83</v>
      </c>
    </row>
    <row r="28" spans="1:16" ht="33.75">
      <c r="A28" s="21">
        <v>12</v>
      </c>
      <c r="B28" s="6" t="s">
        <v>51</v>
      </c>
      <c r="C28" s="9">
        <f t="shared" si="0"/>
        <v>7116.48</v>
      </c>
      <c r="E28" s="15">
        <v>593.04</v>
      </c>
      <c r="F28" s="15">
        <v>593.04</v>
      </c>
      <c r="G28" s="15">
        <v>593.04</v>
      </c>
      <c r="H28" s="15">
        <v>593.04</v>
      </c>
      <c r="I28" s="15">
        <v>593.04</v>
      </c>
      <c r="J28" s="15">
        <v>593.04</v>
      </c>
      <c r="K28" s="15">
        <v>593.04</v>
      </c>
      <c r="L28" s="15">
        <v>593.04</v>
      </c>
      <c r="M28" s="15">
        <v>593.04</v>
      </c>
      <c r="N28" s="15">
        <v>593.04</v>
      </c>
      <c r="O28" s="15">
        <v>593.04</v>
      </c>
      <c r="P28" s="15">
        <v>593.04</v>
      </c>
    </row>
    <row r="29" spans="1:16" ht="12.75">
      <c r="A29" s="19"/>
      <c r="B29" s="6" t="s">
        <v>52</v>
      </c>
      <c r="C29" s="15">
        <f>SUM(C17:C28)</f>
        <v>95012.88</v>
      </c>
      <c r="E29" s="15">
        <f>SUM(E17:E28)</f>
        <v>7888.089999999999</v>
      </c>
      <c r="F29" s="15">
        <f aca="true" t="shared" si="1" ref="F29:P29">SUM(F17:F28)</f>
        <v>7888.089999999999</v>
      </c>
      <c r="G29" s="15">
        <f t="shared" si="1"/>
        <v>8243.89</v>
      </c>
      <c r="H29" s="15">
        <f t="shared" si="1"/>
        <v>7888.089999999999</v>
      </c>
      <c r="I29" s="15">
        <f t="shared" si="1"/>
        <v>7888.089999999999</v>
      </c>
      <c r="J29" s="15">
        <f t="shared" si="1"/>
        <v>7888.089999999999</v>
      </c>
      <c r="K29" s="15">
        <f t="shared" si="1"/>
        <v>7888.089999999999</v>
      </c>
      <c r="L29" s="15">
        <f t="shared" si="1"/>
        <v>7888.089999999999</v>
      </c>
      <c r="M29" s="15">
        <f t="shared" si="1"/>
        <v>7888.089999999999</v>
      </c>
      <c r="N29" s="15">
        <f t="shared" si="1"/>
        <v>7888.089999999999</v>
      </c>
      <c r="O29" s="15">
        <f t="shared" si="1"/>
        <v>7888.089999999999</v>
      </c>
      <c r="P29" s="15">
        <f t="shared" si="1"/>
        <v>7888.089999999999</v>
      </c>
    </row>
    <row r="30" spans="1:16" ht="12.75">
      <c r="A30" s="19">
        <v>13</v>
      </c>
      <c r="B30" s="5" t="s">
        <v>19</v>
      </c>
      <c r="C30" s="15">
        <f>C31+C32+C33+C34</f>
        <v>4325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4000</v>
      </c>
      <c r="L30" s="15">
        <f t="shared" si="2"/>
        <v>325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148</v>
      </c>
      <c r="C31" s="9">
        <f>E31+F31+G31+H31+I31+J31+K31+L31+M31+N31+O31+P31</f>
        <v>4000</v>
      </c>
      <c r="E31" s="4"/>
      <c r="F31" s="4"/>
      <c r="G31" s="4"/>
      <c r="H31" s="4"/>
      <c r="I31" s="4"/>
      <c r="J31" s="4"/>
      <c r="K31" s="4">
        <v>4000</v>
      </c>
      <c r="L31" s="4"/>
      <c r="M31" s="4"/>
      <c r="N31" s="4"/>
      <c r="O31" s="4"/>
      <c r="P31" s="4"/>
    </row>
    <row r="32" spans="1:16" ht="12.75">
      <c r="A32" s="4"/>
      <c r="B32" s="24" t="s">
        <v>149</v>
      </c>
      <c r="C32" s="9">
        <f>E32+F32+G32+H32+I32+J32+K32+L32+M32+N32+O32+P32</f>
        <v>325</v>
      </c>
      <c r="E32" s="4"/>
      <c r="F32" s="4"/>
      <c r="G32" s="4"/>
      <c r="H32" s="4"/>
      <c r="I32" s="4"/>
      <c r="J32" s="4"/>
      <c r="K32" s="4"/>
      <c r="L32" s="4">
        <v>325</v>
      </c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99337.88</v>
      </c>
      <c r="E35" s="17">
        <f>E29+E30</f>
        <v>7888.089999999999</v>
      </c>
      <c r="F35" s="17">
        <f aca="true" t="shared" si="3" ref="F35:P35">F29+F30</f>
        <v>7888.089999999999</v>
      </c>
      <c r="G35" s="17">
        <f t="shared" si="3"/>
        <v>8243.89</v>
      </c>
      <c r="H35" s="17">
        <f t="shared" si="3"/>
        <v>7888.089999999999</v>
      </c>
      <c r="I35" s="17">
        <f t="shared" si="3"/>
        <v>7888.089999999999</v>
      </c>
      <c r="J35" s="17">
        <f t="shared" si="3"/>
        <v>7888.089999999999</v>
      </c>
      <c r="K35" s="17">
        <f t="shared" si="3"/>
        <v>11888.09</v>
      </c>
      <c r="L35" s="17">
        <f t="shared" si="3"/>
        <v>8213.09</v>
      </c>
      <c r="M35" s="17">
        <f t="shared" si="3"/>
        <v>7888.089999999999</v>
      </c>
      <c r="N35" s="17">
        <f t="shared" si="3"/>
        <v>7888.089999999999</v>
      </c>
      <c r="O35" s="17">
        <f t="shared" si="3"/>
        <v>7888.089999999999</v>
      </c>
      <c r="P35" s="17">
        <f t="shared" si="3"/>
        <v>7888.089999999999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C1">
      <selection activeCell="C14" sqref="C1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150</v>
      </c>
      <c r="F1" s="1" t="s">
        <v>2</v>
      </c>
      <c r="G1" s="1" t="s">
        <v>3</v>
      </c>
    </row>
    <row r="2" spans="2:7" ht="12.75">
      <c r="B2" s="2" t="s">
        <v>151</v>
      </c>
      <c r="D2" s="1"/>
      <c r="E2" s="1" t="s">
        <v>5</v>
      </c>
      <c r="F2" s="1">
        <v>46280.02</v>
      </c>
      <c r="G2" s="1">
        <v>28052.17</v>
      </c>
    </row>
    <row r="3" spans="2:8" ht="12.75">
      <c r="B3" s="2" t="s">
        <v>6</v>
      </c>
      <c r="C3" s="1">
        <v>63997.52</v>
      </c>
      <c r="D3" s="1" t="s">
        <v>7</v>
      </c>
      <c r="E3" s="1" t="s">
        <v>8</v>
      </c>
      <c r="F3" s="1">
        <v>46280.02</v>
      </c>
      <c r="G3" s="1">
        <v>42141.86</v>
      </c>
      <c r="H3" s="1">
        <v>629.83</v>
      </c>
    </row>
    <row r="4" spans="2:8" ht="12.75">
      <c r="B4" s="2" t="s">
        <v>81</v>
      </c>
      <c r="C4" s="3">
        <f>F14</f>
        <v>555360.2400000001</v>
      </c>
      <c r="D4" s="1" t="s">
        <v>7</v>
      </c>
      <c r="E4" s="1" t="s">
        <v>10</v>
      </c>
      <c r="F4" s="1">
        <v>46280.02</v>
      </c>
      <c r="G4" s="1">
        <v>46570.92</v>
      </c>
      <c r="H4" s="1">
        <v>338.13</v>
      </c>
    </row>
    <row r="5" spans="2:8" ht="12.75">
      <c r="B5" s="2" t="s">
        <v>11</v>
      </c>
      <c r="C5" s="3">
        <f>G14+H14</f>
        <v>541840.48</v>
      </c>
      <c r="D5" s="1" t="s">
        <v>7</v>
      </c>
      <c r="E5" s="1" t="s">
        <v>12</v>
      </c>
      <c r="F5" s="1">
        <v>46280.02</v>
      </c>
      <c r="G5" s="1">
        <v>49152.1</v>
      </c>
      <c r="H5" s="1">
        <v>661.9</v>
      </c>
    </row>
    <row r="6" spans="2:8" ht="12.75">
      <c r="B6" s="2" t="s">
        <v>13</v>
      </c>
      <c r="C6" s="1">
        <f>C8+C9</f>
        <v>493238.83999999997</v>
      </c>
      <c r="D6" s="1" t="s">
        <v>7</v>
      </c>
      <c r="E6" s="1" t="s">
        <v>14</v>
      </c>
      <c r="F6" s="1">
        <v>46280.02</v>
      </c>
      <c r="G6" s="1">
        <v>39537.08</v>
      </c>
      <c r="H6" s="1">
        <v>427.2</v>
      </c>
    </row>
    <row r="7" spans="2:8" ht="12.75">
      <c r="B7" s="2" t="s">
        <v>15</v>
      </c>
      <c r="D7" s="1"/>
      <c r="E7" s="1" t="s">
        <v>16</v>
      </c>
      <c r="F7" s="1">
        <v>46280.02</v>
      </c>
      <c r="G7" s="1">
        <v>46077.3</v>
      </c>
      <c r="H7" s="1">
        <v>359.13</v>
      </c>
    </row>
    <row r="8" spans="2:16" ht="12.75">
      <c r="B8" s="2" t="s">
        <v>17</v>
      </c>
      <c r="C8" s="3">
        <f>C30</f>
        <v>484488.83999999997</v>
      </c>
      <c r="D8" s="1" t="s">
        <v>7</v>
      </c>
      <c r="E8" s="3" t="s">
        <v>18</v>
      </c>
      <c r="F8" s="3">
        <v>46280.02</v>
      </c>
      <c r="G8" s="3">
        <v>48617.84</v>
      </c>
      <c r="H8" s="3">
        <v>2887.8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8750</v>
      </c>
      <c r="D9" s="1" t="s">
        <v>7</v>
      </c>
      <c r="E9" s="1" t="s">
        <v>20</v>
      </c>
      <c r="F9" s="1">
        <v>46280.02</v>
      </c>
      <c r="G9" s="1">
        <v>45811.99</v>
      </c>
      <c r="H9" s="1">
        <v>711.53</v>
      </c>
    </row>
    <row r="10" spans="2:7" ht="12.75">
      <c r="B10" s="2"/>
      <c r="D10" s="1"/>
      <c r="E10" s="1" t="s">
        <v>21</v>
      </c>
      <c r="F10" s="1">
        <v>46280.02</v>
      </c>
      <c r="G10" s="1">
        <v>44292.24</v>
      </c>
    </row>
    <row r="11" spans="2:8" ht="12.75">
      <c r="B11" s="2"/>
      <c r="D11" s="1"/>
      <c r="E11" s="1" t="s">
        <v>22</v>
      </c>
      <c r="F11" s="1">
        <v>46280.02</v>
      </c>
      <c r="G11" s="1">
        <v>47206.21</v>
      </c>
      <c r="H11" s="1">
        <v>1916.84</v>
      </c>
    </row>
    <row r="12" spans="2:8" ht="12.75">
      <c r="B12" s="2"/>
      <c r="C12" s="1">
        <v>117044.83</v>
      </c>
      <c r="D12" s="1" t="s">
        <v>7</v>
      </c>
      <c r="E12" s="1" t="s">
        <v>24</v>
      </c>
      <c r="F12" s="1">
        <v>46280.02</v>
      </c>
      <c r="G12" s="1">
        <v>43544.23</v>
      </c>
      <c r="H12" s="1">
        <v>1776.25</v>
      </c>
    </row>
    <row r="13" spans="2:8" ht="12.75">
      <c r="B13" s="2" t="s">
        <v>25</v>
      </c>
      <c r="C13" s="3">
        <f>C3+C5-C6</f>
        <v>112599.16000000003</v>
      </c>
      <c r="D13" s="1" t="s">
        <v>7</v>
      </c>
      <c r="E13" s="1" t="s">
        <v>26</v>
      </c>
      <c r="F13" s="1">
        <v>46280.02</v>
      </c>
      <c r="G13" s="1">
        <v>49899.42</v>
      </c>
      <c r="H13" s="1">
        <v>1228.51</v>
      </c>
    </row>
    <row r="14" spans="2:8" ht="12.75">
      <c r="B14" s="2"/>
      <c r="D14" s="1"/>
      <c r="F14" s="3">
        <f>F2+F3+F4+F5+F6+F7+F8+F9+F10+F11+F12+F13</f>
        <v>555360.2400000001</v>
      </c>
      <c r="G14" s="3">
        <f>G2+G3+G4+G5+G6+G7+G8+G9+G10+G11+G12+G13</f>
        <v>530903.36</v>
      </c>
      <c r="H14" s="3">
        <f>H2+H3+H4+H5+H6+H7+H8+H9+H10+H11+H12+H13</f>
        <v>10937.12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116517.60000000002</v>
      </c>
      <c r="E17" s="9">
        <v>9709.8</v>
      </c>
      <c r="F17" s="9">
        <v>9709.8</v>
      </c>
      <c r="G17" s="9">
        <v>9709.8</v>
      </c>
      <c r="H17" s="9">
        <v>9709.8</v>
      </c>
      <c r="I17" s="9">
        <v>9709.8</v>
      </c>
      <c r="J17" s="9">
        <v>9709.8</v>
      </c>
      <c r="K17" s="9">
        <v>9709.8</v>
      </c>
      <c r="L17" s="9">
        <v>9709.8</v>
      </c>
      <c r="M17" s="9">
        <v>9709.8</v>
      </c>
      <c r="N17" s="9">
        <v>9709.8</v>
      </c>
      <c r="O17" s="9">
        <v>9709.8</v>
      </c>
      <c r="P17" s="9">
        <v>9709.8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3603.600000000001</v>
      </c>
      <c r="E18" s="9">
        <v>300.3</v>
      </c>
      <c r="F18" s="9">
        <v>300.3</v>
      </c>
      <c r="G18" s="9">
        <v>300.3</v>
      </c>
      <c r="H18" s="9">
        <v>300.3</v>
      </c>
      <c r="I18" s="9">
        <v>300.3</v>
      </c>
      <c r="J18" s="9">
        <v>300.3</v>
      </c>
      <c r="K18" s="9">
        <v>300.3</v>
      </c>
      <c r="L18" s="9">
        <v>300.3</v>
      </c>
      <c r="M18" s="9">
        <v>300.3</v>
      </c>
      <c r="N18" s="9">
        <v>300.3</v>
      </c>
      <c r="O18" s="9">
        <v>300.3</v>
      </c>
      <c r="P18" s="9">
        <v>300.3</v>
      </c>
    </row>
    <row r="19" spans="1:16" ht="12.75">
      <c r="A19" s="21">
        <v>3</v>
      </c>
      <c r="B19" s="12" t="s">
        <v>37</v>
      </c>
      <c r="C19" s="9">
        <f t="shared" si="0"/>
        <v>11211.36</v>
      </c>
      <c r="E19" s="13">
        <v>934.28</v>
      </c>
      <c r="F19" s="13">
        <v>934.28</v>
      </c>
      <c r="G19" s="13">
        <v>934.28</v>
      </c>
      <c r="H19" s="13">
        <v>934.28</v>
      </c>
      <c r="I19" s="13">
        <v>934.28</v>
      </c>
      <c r="J19" s="13">
        <v>934.28</v>
      </c>
      <c r="K19" s="13">
        <v>934.28</v>
      </c>
      <c r="L19" s="13">
        <v>934.28</v>
      </c>
      <c r="M19" s="13">
        <v>934.28</v>
      </c>
      <c r="N19" s="13">
        <v>934.28</v>
      </c>
      <c r="O19" s="13">
        <v>934.28</v>
      </c>
      <c r="P19" s="13">
        <v>934.28</v>
      </c>
    </row>
    <row r="20" spans="1:16" ht="12.75">
      <c r="A20" s="19">
        <v>4</v>
      </c>
      <c r="B20" s="22" t="s">
        <v>64</v>
      </c>
      <c r="C20" s="9">
        <f t="shared" si="0"/>
        <v>1601.64</v>
      </c>
      <c r="E20" s="5"/>
      <c r="F20" s="5"/>
      <c r="G20" s="5">
        <v>1601.64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76076.75999999998</v>
      </c>
      <c r="E21" s="5">
        <v>6339.73</v>
      </c>
      <c r="F21" s="5">
        <v>6339.73</v>
      </c>
      <c r="G21" s="5">
        <v>6339.73</v>
      </c>
      <c r="H21" s="5">
        <v>6339.73</v>
      </c>
      <c r="I21" s="5">
        <v>6339.73</v>
      </c>
      <c r="J21" s="5">
        <v>6339.73</v>
      </c>
      <c r="K21" s="5">
        <v>6339.73</v>
      </c>
      <c r="L21" s="5">
        <v>6339.73</v>
      </c>
      <c r="M21" s="5">
        <v>6339.73</v>
      </c>
      <c r="N21" s="5">
        <v>6339.73</v>
      </c>
      <c r="O21" s="5">
        <v>6339.73</v>
      </c>
      <c r="P21" s="5">
        <v>6339.73</v>
      </c>
    </row>
    <row r="22" spans="1:16" ht="22.5">
      <c r="A22" s="21">
        <v>6</v>
      </c>
      <c r="B22" s="12" t="s">
        <v>41</v>
      </c>
      <c r="C22" s="9">
        <f t="shared" si="0"/>
        <v>28829.039999999994</v>
      </c>
      <c r="E22" s="5">
        <v>2402.42</v>
      </c>
      <c r="F22" s="5">
        <v>2402.42</v>
      </c>
      <c r="G22" s="5">
        <v>2402.42</v>
      </c>
      <c r="H22" s="5">
        <v>2402.42</v>
      </c>
      <c r="I22" s="5">
        <v>2402.42</v>
      </c>
      <c r="J22" s="5">
        <v>2402.42</v>
      </c>
      <c r="K22" s="5">
        <v>2402.42</v>
      </c>
      <c r="L22" s="5">
        <v>2402.42</v>
      </c>
      <c r="M22" s="5">
        <v>2402.42</v>
      </c>
      <c r="N22" s="5">
        <v>2402.42</v>
      </c>
      <c r="O22" s="5">
        <v>2402.42</v>
      </c>
      <c r="P22" s="5">
        <v>2402.42</v>
      </c>
    </row>
    <row r="23" spans="1:16" ht="12.75">
      <c r="A23" s="19">
        <v>7</v>
      </c>
      <c r="B23" s="12" t="s">
        <v>65</v>
      </c>
      <c r="C23" s="9">
        <f t="shared" si="0"/>
        <v>6006.120000000002</v>
      </c>
      <c r="E23" s="5">
        <v>500.51</v>
      </c>
      <c r="F23" s="5">
        <v>500.51</v>
      </c>
      <c r="G23" s="5">
        <v>500.51</v>
      </c>
      <c r="H23" s="5">
        <v>500.51</v>
      </c>
      <c r="I23" s="5">
        <v>500.51</v>
      </c>
      <c r="J23" s="5">
        <v>500.51</v>
      </c>
      <c r="K23" s="5">
        <v>500.51</v>
      </c>
      <c r="L23" s="5">
        <v>500.51</v>
      </c>
      <c r="M23" s="5">
        <v>500.51</v>
      </c>
      <c r="N23" s="5">
        <v>500.51</v>
      </c>
      <c r="O23" s="5">
        <v>500.51</v>
      </c>
      <c r="P23" s="5">
        <v>500.51</v>
      </c>
    </row>
    <row r="24" spans="1:16" ht="12.75">
      <c r="A24" s="20">
        <v>8</v>
      </c>
      <c r="B24" s="16" t="s">
        <v>126</v>
      </c>
      <c r="C24" s="9">
        <f t="shared" si="0"/>
        <v>50851.32</v>
      </c>
      <c r="E24" s="5">
        <v>4237.61</v>
      </c>
      <c r="F24" s="5">
        <v>4237.61</v>
      </c>
      <c r="G24" s="5">
        <v>4237.61</v>
      </c>
      <c r="H24" s="5">
        <v>4237.61</v>
      </c>
      <c r="I24" s="5">
        <v>4237.61</v>
      </c>
      <c r="J24" s="5">
        <v>4237.61</v>
      </c>
      <c r="K24" s="5">
        <v>4237.61</v>
      </c>
      <c r="L24" s="5">
        <v>4237.61</v>
      </c>
      <c r="M24" s="5">
        <v>4237.61</v>
      </c>
      <c r="N24" s="5">
        <v>4237.61</v>
      </c>
      <c r="O24" s="5">
        <v>4237.61</v>
      </c>
      <c r="P24" s="5">
        <v>4237.61</v>
      </c>
    </row>
    <row r="25" spans="1:16" ht="45">
      <c r="A25" s="20">
        <v>9</v>
      </c>
      <c r="B25" s="12" t="s">
        <v>66</v>
      </c>
      <c r="C25" s="9">
        <f t="shared" si="0"/>
        <v>92893.68000000001</v>
      </c>
      <c r="E25" s="15">
        <v>7741.14</v>
      </c>
      <c r="F25" s="15">
        <v>7741.14</v>
      </c>
      <c r="G25" s="15">
        <v>7741.14</v>
      </c>
      <c r="H25" s="15">
        <v>7741.14</v>
      </c>
      <c r="I25" s="15">
        <v>7741.14</v>
      </c>
      <c r="J25" s="15">
        <v>7741.14</v>
      </c>
      <c r="K25" s="15">
        <v>7741.14</v>
      </c>
      <c r="L25" s="15">
        <v>7741.14</v>
      </c>
      <c r="M25" s="15">
        <v>7741.14</v>
      </c>
      <c r="N25" s="15">
        <v>7741.14</v>
      </c>
      <c r="O25" s="15">
        <v>7741.14</v>
      </c>
      <c r="P25" s="15">
        <v>7741.14</v>
      </c>
    </row>
    <row r="26" spans="1:16" ht="12.75">
      <c r="A26" s="21">
        <v>10</v>
      </c>
      <c r="B26" s="16" t="s">
        <v>45</v>
      </c>
      <c r="C26" s="9">
        <f t="shared" si="0"/>
        <v>48048.48</v>
      </c>
      <c r="E26" s="5">
        <v>4004.04</v>
      </c>
      <c r="F26" s="5">
        <v>4004.04</v>
      </c>
      <c r="G26" s="5">
        <v>4004.04</v>
      </c>
      <c r="H26" s="5">
        <v>4004.04</v>
      </c>
      <c r="I26" s="5">
        <v>4004.04</v>
      </c>
      <c r="J26" s="5">
        <v>4004.04</v>
      </c>
      <c r="K26" s="5">
        <v>4004.04</v>
      </c>
      <c r="L26" s="5">
        <v>4004.04</v>
      </c>
      <c r="M26" s="5">
        <v>4004.04</v>
      </c>
      <c r="N26" s="5">
        <v>4004.04</v>
      </c>
      <c r="O26" s="5">
        <v>4004.04</v>
      </c>
      <c r="P26" s="5">
        <v>4004.04</v>
      </c>
    </row>
    <row r="27" spans="1:16" ht="12.75">
      <c r="A27" s="19">
        <v>11</v>
      </c>
      <c r="B27" s="12" t="s">
        <v>47</v>
      </c>
      <c r="C27" s="9">
        <f t="shared" si="0"/>
        <v>16016.160000000002</v>
      </c>
      <c r="E27" s="5">
        <v>1334.68</v>
      </c>
      <c r="F27" s="5">
        <v>1334.68</v>
      </c>
      <c r="G27" s="5">
        <v>1334.68</v>
      </c>
      <c r="H27" s="5">
        <v>1334.68</v>
      </c>
      <c r="I27" s="5">
        <v>1334.68</v>
      </c>
      <c r="J27" s="5">
        <v>1334.68</v>
      </c>
      <c r="K27" s="5">
        <v>1334.68</v>
      </c>
      <c r="L27" s="5">
        <v>1334.68</v>
      </c>
      <c r="M27" s="5">
        <v>1334.68</v>
      </c>
      <c r="N27" s="5">
        <v>1334.68</v>
      </c>
      <c r="O27" s="5">
        <v>1334.68</v>
      </c>
      <c r="P27" s="5">
        <v>1334.68</v>
      </c>
    </row>
    <row r="28" spans="1:16" ht="22.5">
      <c r="A28" s="20">
        <v>12</v>
      </c>
      <c r="B28" s="12" t="s">
        <v>49</v>
      </c>
      <c r="C28" s="9">
        <f t="shared" si="0"/>
        <v>800.7600000000001</v>
      </c>
      <c r="E28" s="5">
        <v>66.73</v>
      </c>
      <c r="F28" s="5">
        <v>66.73</v>
      </c>
      <c r="G28" s="5">
        <v>66.73</v>
      </c>
      <c r="H28" s="5">
        <v>66.73</v>
      </c>
      <c r="I28" s="5">
        <v>66.73</v>
      </c>
      <c r="J28" s="5">
        <v>66.73</v>
      </c>
      <c r="K28" s="5">
        <v>66.73</v>
      </c>
      <c r="L28" s="5">
        <v>66.73</v>
      </c>
      <c r="M28" s="5">
        <v>66.73</v>
      </c>
      <c r="N28" s="5">
        <v>66.73</v>
      </c>
      <c r="O28" s="5">
        <v>66.73</v>
      </c>
      <c r="P28" s="5">
        <v>66.73</v>
      </c>
    </row>
    <row r="29" spans="1:16" ht="33.75">
      <c r="A29" s="21">
        <v>13</v>
      </c>
      <c r="B29" s="6" t="s">
        <v>51</v>
      </c>
      <c r="C29" s="9">
        <f t="shared" si="0"/>
        <v>32032.320000000003</v>
      </c>
      <c r="E29" s="15">
        <v>2669.36</v>
      </c>
      <c r="F29" s="15">
        <v>2669.36</v>
      </c>
      <c r="G29" s="15">
        <v>2669.36</v>
      </c>
      <c r="H29" s="15">
        <v>2669.36</v>
      </c>
      <c r="I29" s="15">
        <v>2669.36</v>
      </c>
      <c r="J29" s="15">
        <v>2669.36</v>
      </c>
      <c r="K29" s="15">
        <v>2669.36</v>
      </c>
      <c r="L29" s="15">
        <v>2669.36</v>
      </c>
      <c r="M29" s="15">
        <v>2669.36</v>
      </c>
      <c r="N29" s="15">
        <v>2669.36</v>
      </c>
      <c r="O29" s="15">
        <v>2669.36</v>
      </c>
      <c r="P29" s="15">
        <v>2669.36</v>
      </c>
    </row>
    <row r="30" spans="1:16" ht="12.75">
      <c r="A30" s="19"/>
      <c r="B30" s="6" t="s">
        <v>52</v>
      </c>
      <c r="C30" s="15">
        <f>SUM(C17:C29)</f>
        <v>484488.83999999997</v>
      </c>
      <c r="E30" s="15">
        <f>SUM(E17:E29)</f>
        <v>40240.6</v>
      </c>
      <c r="F30" s="15">
        <f aca="true" t="shared" si="1" ref="F30:P30">SUM(F17:F29)</f>
        <v>40240.6</v>
      </c>
      <c r="G30" s="15">
        <f t="shared" si="1"/>
        <v>41842.240000000005</v>
      </c>
      <c r="H30" s="15">
        <f t="shared" si="1"/>
        <v>40240.6</v>
      </c>
      <c r="I30" s="15">
        <f t="shared" si="1"/>
        <v>40240.6</v>
      </c>
      <c r="J30" s="15">
        <f t="shared" si="1"/>
        <v>40240.6</v>
      </c>
      <c r="K30" s="15">
        <f t="shared" si="1"/>
        <v>40240.6</v>
      </c>
      <c r="L30" s="15">
        <f t="shared" si="1"/>
        <v>40240.6</v>
      </c>
      <c r="M30" s="15">
        <f t="shared" si="1"/>
        <v>40240.6</v>
      </c>
      <c r="N30" s="15">
        <f t="shared" si="1"/>
        <v>40240.6</v>
      </c>
      <c r="O30" s="15">
        <f t="shared" si="1"/>
        <v>40240.6</v>
      </c>
      <c r="P30" s="15">
        <f t="shared" si="1"/>
        <v>40240.6</v>
      </c>
    </row>
    <row r="31" spans="1:16" ht="12.75">
      <c r="A31" s="19">
        <v>14</v>
      </c>
      <c r="B31" s="5" t="s">
        <v>19</v>
      </c>
      <c r="C31" s="15">
        <f>C32+C33+C34+C35</f>
        <v>8750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6500</v>
      </c>
      <c r="M31" s="15">
        <f t="shared" si="2"/>
        <v>0</v>
      </c>
      <c r="N31" s="15">
        <f t="shared" si="2"/>
        <v>2250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152</v>
      </c>
      <c r="C32" s="9">
        <f>E32+F32+G32+H32+I32+J32+K32+L32+M32+N32+O32+P32</f>
        <v>6500</v>
      </c>
      <c r="E32" s="4"/>
      <c r="F32" s="4"/>
      <c r="G32" s="4"/>
      <c r="H32" s="4"/>
      <c r="I32" s="4"/>
      <c r="J32" s="4"/>
      <c r="K32" s="4"/>
      <c r="L32" s="4">
        <v>6500</v>
      </c>
      <c r="M32" s="4"/>
      <c r="N32" s="4"/>
      <c r="O32" s="4"/>
      <c r="P32" s="4"/>
    </row>
    <row r="33" spans="1:16" ht="12.75">
      <c r="A33" s="4"/>
      <c r="B33" s="24" t="s">
        <v>153</v>
      </c>
      <c r="C33" s="9">
        <f>E33+F33+G33+H33+I33+J33+K33+L33+M33+N33+O33+P33</f>
        <v>2250</v>
      </c>
      <c r="E33" s="4"/>
      <c r="F33" s="4"/>
      <c r="G33" s="4"/>
      <c r="H33" s="4"/>
      <c r="I33" s="4"/>
      <c r="J33" s="4"/>
      <c r="K33" s="4"/>
      <c r="L33" s="4"/>
      <c r="M33" s="4"/>
      <c r="N33" s="4">
        <v>2250</v>
      </c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493238.83999999997</v>
      </c>
      <c r="E36" s="17">
        <f>E30+E31</f>
        <v>40240.6</v>
      </c>
      <c r="F36" s="17">
        <f aca="true" t="shared" si="3" ref="F36:P36">F30+F31</f>
        <v>40240.6</v>
      </c>
      <c r="G36" s="17">
        <f t="shared" si="3"/>
        <v>41842.240000000005</v>
      </c>
      <c r="H36" s="17">
        <f t="shared" si="3"/>
        <v>40240.6</v>
      </c>
      <c r="I36" s="17">
        <f t="shared" si="3"/>
        <v>40240.6</v>
      </c>
      <c r="J36" s="17">
        <f t="shared" si="3"/>
        <v>40240.6</v>
      </c>
      <c r="K36" s="17">
        <f t="shared" si="3"/>
        <v>40240.6</v>
      </c>
      <c r="L36" s="17">
        <f t="shared" si="3"/>
        <v>46740.6</v>
      </c>
      <c r="M36" s="17">
        <f t="shared" si="3"/>
        <v>40240.6</v>
      </c>
      <c r="N36" s="17">
        <f t="shared" si="3"/>
        <v>42490.6</v>
      </c>
      <c r="O36" s="17">
        <f t="shared" si="3"/>
        <v>40240.6</v>
      </c>
      <c r="P36" s="17">
        <f t="shared" si="3"/>
        <v>40240.6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B21" sqref="B2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154</v>
      </c>
      <c r="F1" s="1" t="s">
        <v>2</v>
      </c>
      <c r="G1" s="1" t="s">
        <v>3</v>
      </c>
    </row>
    <row r="2" spans="2:8" ht="12.75">
      <c r="B2" s="2" t="s">
        <v>155</v>
      </c>
      <c r="D2" s="1"/>
      <c r="E2" s="1" t="s">
        <v>5</v>
      </c>
      <c r="F2" s="1">
        <v>6434.63</v>
      </c>
      <c r="G2" s="1">
        <v>2335.41</v>
      </c>
      <c r="H2" s="1">
        <v>185.82</v>
      </c>
    </row>
    <row r="3" spans="2:7" ht="12.75">
      <c r="B3" s="2" t="s">
        <v>6</v>
      </c>
      <c r="C3" s="1">
        <v>-824.83</v>
      </c>
      <c r="D3" s="1" t="s">
        <v>7</v>
      </c>
      <c r="E3" s="1" t="s">
        <v>8</v>
      </c>
      <c r="F3" s="1">
        <v>6434.63</v>
      </c>
      <c r="G3" s="1">
        <v>4456.22</v>
      </c>
    </row>
    <row r="4" spans="2:7" ht="12.75">
      <c r="B4" s="2" t="s">
        <v>90</v>
      </c>
      <c r="C4" s="3">
        <f>F14</f>
        <v>77043.08</v>
      </c>
      <c r="D4" s="1" t="s">
        <v>7</v>
      </c>
      <c r="E4" s="1" t="s">
        <v>10</v>
      </c>
      <c r="F4" s="1">
        <v>6434.63</v>
      </c>
      <c r="G4" s="1">
        <v>2192.89</v>
      </c>
    </row>
    <row r="5" spans="2:7" ht="12.75">
      <c r="B5" s="2" t="s">
        <v>11</v>
      </c>
      <c r="C5" s="3">
        <f>G14+H14</f>
        <v>24283.159999999996</v>
      </c>
      <c r="D5" s="1" t="s">
        <v>7</v>
      </c>
      <c r="E5" s="1" t="s">
        <v>12</v>
      </c>
      <c r="F5" s="1">
        <v>6434.63</v>
      </c>
      <c r="G5" s="1">
        <v>2189.15</v>
      </c>
    </row>
    <row r="6" spans="2:7" ht="12.75">
      <c r="B6" s="2" t="s">
        <v>98</v>
      </c>
      <c r="C6" s="1">
        <f>C8+C9</f>
        <v>76136.58999999998</v>
      </c>
      <c r="D6" s="1" t="s">
        <v>7</v>
      </c>
      <c r="E6" s="1" t="s">
        <v>14</v>
      </c>
      <c r="F6" s="1">
        <v>6434.63</v>
      </c>
      <c r="G6" s="1">
        <v>1815.78</v>
      </c>
    </row>
    <row r="7" spans="2:7" ht="12.75">
      <c r="B7" s="2" t="s">
        <v>15</v>
      </c>
      <c r="D7" s="1"/>
      <c r="E7" s="1" t="s">
        <v>16</v>
      </c>
      <c r="F7" s="1">
        <v>6434.63</v>
      </c>
      <c r="G7" s="1">
        <v>1562.7</v>
      </c>
    </row>
    <row r="8" spans="2:16" ht="12.75">
      <c r="B8" s="2" t="s">
        <v>17</v>
      </c>
      <c r="C8" s="3">
        <f>C28</f>
        <v>72136.58999999998</v>
      </c>
      <c r="D8" s="1" t="s">
        <v>7</v>
      </c>
      <c r="E8" s="3" t="s">
        <v>18</v>
      </c>
      <c r="F8" s="3">
        <v>6434.63</v>
      </c>
      <c r="G8" s="3">
        <v>685.14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C29</f>
        <v>4000</v>
      </c>
      <c r="D9" s="1" t="s">
        <v>7</v>
      </c>
      <c r="E9" s="1" t="s">
        <v>20</v>
      </c>
      <c r="F9" s="1">
        <v>6262.15</v>
      </c>
      <c r="G9" s="1">
        <v>2319.78</v>
      </c>
      <c r="H9" s="1">
        <v>3346.4</v>
      </c>
    </row>
    <row r="10" spans="2:7" ht="12.75">
      <c r="B10" s="2"/>
      <c r="D10" s="1"/>
      <c r="E10" s="1" t="s">
        <v>21</v>
      </c>
      <c r="F10" s="1">
        <v>6434.63</v>
      </c>
      <c r="G10" s="1">
        <v>1867.17</v>
      </c>
    </row>
    <row r="11" spans="2:7" ht="12.75">
      <c r="B11" s="2"/>
      <c r="D11" s="1"/>
      <c r="E11" s="1" t="s">
        <v>22</v>
      </c>
      <c r="F11" s="1">
        <v>6434.63</v>
      </c>
      <c r="G11" s="1">
        <v>888.42</v>
      </c>
    </row>
    <row r="12" spans="2:7" ht="12.75">
      <c r="B12" s="2" t="s">
        <v>23</v>
      </c>
      <c r="C12" s="1">
        <v>104542.28</v>
      </c>
      <c r="D12" s="1" t="s">
        <v>7</v>
      </c>
      <c r="E12" s="1" t="s">
        <v>24</v>
      </c>
      <c r="F12" s="1">
        <v>6434.63</v>
      </c>
      <c r="G12" s="1">
        <v>219.14</v>
      </c>
    </row>
    <row r="13" spans="2:7" ht="12.75">
      <c r="B13" s="2" t="s">
        <v>25</v>
      </c>
      <c r="C13" s="1">
        <f>C3+C5-C6</f>
        <v>-52678.25999999999</v>
      </c>
      <c r="D13" s="1" t="s">
        <v>7</v>
      </c>
      <c r="E13" s="1" t="s">
        <v>26</v>
      </c>
      <c r="F13" s="1">
        <v>6434.63</v>
      </c>
      <c r="G13" s="1">
        <v>219.14</v>
      </c>
    </row>
    <row r="14" spans="2:8" ht="12.75">
      <c r="B14" s="2"/>
      <c r="D14" s="1"/>
      <c r="F14" s="3">
        <f>F2+F3+F4+F5+F6+F7+F8+F9+F10+F11+F12+F13</f>
        <v>77043.08</v>
      </c>
      <c r="G14" s="3">
        <f>G2+G3+G4+G5+G6+G7+G8+G9+G10+G11+G12+G13</f>
        <v>20750.939999999995</v>
      </c>
      <c r="H14" s="3">
        <f>H2+H3+H4+H5+H6+H7+H8+H9+H10+H11+H12+H13</f>
        <v>3532.2200000000003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22305</v>
      </c>
      <c r="E17" s="9">
        <v>1858.75</v>
      </c>
      <c r="F17" s="9">
        <v>1858.75</v>
      </c>
      <c r="G17" s="9">
        <v>1858.75</v>
      </c>
      <c r="H17" s="9">
        <v>1858.75</v>
      </c>
      <c r="I17" s="9">
        <v>1858.75</v>
      </c>
      <c r="J17" s="9">
        <v>1858.75</v>
      </c>
      <c r="K17" s="9">
        <v>1858.75</v>
      </c>
      <c r="L17" s="9">
        <v>1858.75</v>
      </c>
      <c r="M17" s="9">
        <v>1858.75</v>
      </c>
      <c r="N17" s="9">
        <v>1858.75</v>
      </c>
      <c r="O17" s="9">
        <v>1858.75</v>
      </c>
      <c r="P17" s="9">
        <v>1858.75</v>
      </c>
    </row>
    <row r="18" spans="1:16" ht="12.75">
      <c r="A18" s="20">
        <v>2</v>
      </c>
      <c r="B18" s="8" t="s">
        <v>35</v>
      </c>
      <c r="C18" s="9">
        <f aca="true" t="shared" si="0" ref="C18:C27">E18+F18+G18+H18+I18+J18+K18+L18+M18+N18+O18+P18</f>
        <v>697.0800000000003</v>
      </c>
      <c r="E18" s="9">
        <v>58.09</v>
      </c>
      <c r="F18" s="9">
        <v>58.09</v>
      </c>
      <c r="G18" s="9">
        <v>58.09</v>
      </c>
      <c r="H18" s="9">
        <v>58.09</v>
      </c>
      <c r="I18" s="9">
        <v>58.09</v>
      </c>
      <c r="J18" s="9">
        <v>58.09</v>
      </c>
      <c r="K18" s="9">
        <v>58.09</v>
      </c>
      <c r="L18" s="9">
        <v>58.09</v>
      </c>
      <c r="M18" s="9">
        <v>58.09</v>
      </c>
      <c r="N18" s="9">
        <v>58.09</v>
      </c>
      <c r="O18" s="9">
        <v>58.09</v>
      </c>
      <c r="P18" s="9">
        <v>58.09</v>
      </c>
    </row>
    <row r="19" spans="1:16" ht="12.75">
      <c r="A19" s="21">
        <v>3</v>
      </c>
      <c r="B19" s="12" t="s">
        <v>37</v>
      </c>
      <c r="C19" s="9">
        <f t="shared" si="0"/>
        <v>361.42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180.71</v>
      </c>
      <c r="P19" s="13">
        <v>180.71</v>
      </c>
    </row>
    <row r="20" spans="1:16" ht="12.75">
      <c r="A20" s="19">
        <v>4</v>
      </c>
      <c r="B20" s="22" t="s">
        <v>64</v>
      </c>
      <c r="C20" s="9">
        <f t="shared" si="0"/>
        <v>258.2</v>
      </c>
      <c r="E20" s="5">
        <v>25.82</v>
      </c>
      <c r="F20" s="5">
        <v>154.92</v>
      </c>
      <c r="G20" s="5">
        <v>25.82</v>
      </c>
      <c r="H20" s="5"/>
      <c r="I20" s="5"/>
      <c r="J20" s="5"/>
      <c r="K20" s="5"/>
      <c r="L20" s="5"/>
      <c r="M20" s="5"/>
      <c r="N20" s="5"/>
      <c r="O20" s="5">
        <v>25.82</v>
      </c>
      <c r="P20" s="5">
        <v>25.82</v>
      </c>
    </row>
    <row r="21" spans="1:16" ht="22.5">
      <c r="A21" s="20">
        <v>5</v>
      </c>
      <c r="B21" s="12" t="s">
        <v>39</v>
      </c>
      <c r="C21" s="9">
        <f t="shared" si="0"/>
        <v>13863.240000000003</v>
      </c>
      <c r="E21" s="5">
        <v>1155.27</v>
      </c>
      <c r="F21" s="5">
        <v>1155.27</v>
      </c>
      <c r="G21" s="5">
        <v>1155.27</v>
      </c>
      <c r="H21" s="5">
        <v>1155.27</v>
      </c>
      <c r="I21" s="5">
        <v>1155.27</v>
      </c>
      <c r="J21" s="5">
        <v>1155.27</v>
      </c>
      <c r="K21" s="5">
        <v>1155.27</v>
      </c>
      <c r="L21" s="5">
        <v>1155.27</v>
      </c>
      <c r="M21" s="5">
        <v>1155.27</v>
      </c>
      <c r="N21" s="5">
        <v>1155.27</v>
      </c>
      <c r="O21" s="5">
        <v>1155.27</v>
      </c>
      <c r="P21" s="5">
        <v>1155.27</v>
      </c>
    </row>
    <row r="22" spans="1:16" ht="12.75">
      <c r="A22" s="21">
        <v>6</v>
      </c>
      <c r="B22" s="12" t="s">
        <v>65</v>
      </c>
      <c r="C22" s="9">
        <f t="shared" si="0"/>
        <v>225.96</v>
      </c>
      <c r="E22" s="5">
        <v>32.28</v>
      </c>
      <c r="F22" s="5">
        <v>32.28</v>
      </c>
      <c r="G22" s="5">
        <v>32.28</v>
      </c>
      <c r="H22" s="5">
        <v>32.28</v>
      </c>
      <c r="I22" s="5">
        <v>32.28</v>
      </c>
      <c r="J22" s="5">
        <v>32.28</v>
      </c>
      <c r="K22" s="5">
        <v>32.28</v>
      </c>
      <c r="L22" s="5"/>
      <c r="M22" s="5"/>
      <c r="N22" s="5"/>
      <c r="O22" s="5"/>
      <c r="P22" s="5"/>
    </row>
    <row r="23" spans="1:16" ht="33.75">
      <c r="A23" s="19">
        <v>7</v>
      </c>
      <c r="B23" s="12" t="s">
        <v>156</v>
      </c>
      <c r="C23" s="9">
        <f t="shared" si="0"/>
        <v>17967.96</v>
      </c>
      <c r="E23" s="15">
        <v>1497.33</v>
      </c>
      <c r="F23" s="15">
        <v>1497.33</v>
      </c>
      <c r="G23" s="15">
        <v>1497.33</v>
      </c>
      <c r="H23" s="15">
        <v>1497.33</v>
      </c>
      <c r="I23" s="15">
        <v>1497.33</v>
      </c>
      <c r="J23" s="15">
        <v>1497.33</v>
      </c>
      <c r="K23" s="15">
        <v>1497.33</v>
      </c>
      <c r="L23" s="15">
        <v>1497.33</v>
      </c>
      <c r="M23" s="15">
        <v>1497.33</v>
      </c>
      <c r="N23" s="15">
        <v>1497.33</v>
      </c>
      <c r="O23" s="15">
        <v>1497.33</v>
      </c>
      <c r="P23" s="15">
        <v>1497.33</v>
      </c>
    </row>
    <row r="24" spans="1:16" ht="12.75">
      <c r="A24" s="20">
        <v>8</v>
      </c>
      <c r="B24" s="16" t="s">
        <v>45</v>
      </c>
      <c r="C24" s="9">
        <f t="shared" si="0"/>
        <v>9293.759999999998</v>
      </c>
      <c r="E24" s="5">
        <v>774.48</v>
      </c>
      <c r="F24" s="5">
        <v>774.48</v>
      </c>
      <c r="G24" s="5">
        <v>774.48</v>
      </c>
      <c r="H24" s="5">
        <v>774.48</v>
      </c>
      <c r="I24" s="5">
        <v>774.48</v>
      </c>
      <c r="J24" s="5">
        <v>774.48</v>
      </c>
      <c r="K24" s="5">
        <v>774.48</v>
      </c>
      <c r="L24" s="5">
        <v>774.48</v>
      </c>
      <c r="M24" s="5">
        <v>774.48</v>
      </c>
      <c r="N24" s="5">
        <v>774.48</v>
      </c>
      <c r="O24" s="5">
        <v>774.48</v>
      </c>
      <c r="P24" s="5">
        <v>774.48</v>
      </c>
    </row>
    <row r="25" spans="1:16" ht="12.75">
      <c r="A25" s="21">
        <v>9</v>
      </c>
      <c r="B25" s="12" t="s">
        <v>47</v>
      </c>
      <c r="C25" s="9">
        <f t="shared" si="0"/>
        <v>826.1200000000001</v>
      </c>
      <c r="E25" s="5">
        <v>258.16</v>
      </c>
      <c r="F25" s="5">
        <v>309.8</v>
      </c>
      <c r="G25" s="5">
        <v>258.16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22.5">
      <c r="A26" s="19">
        <v>10</v>
      </c>
      <c r="B26" s="12" t="s">
        <v>49</v>
      </c>
      <c r="C26" s="9">
        <f t="shared" si="0"/>
        <v>142.01</v>
      </c>
      <c r="E26" s="5">
        <v>12.91</v>
      </c>
      <c r="F26" s="5"/>
      <c r="G26" s="5">
        <v>12.91</v>
      </c>
      <c r="H26" s="5">
        <v>12.91</v>
      </c>
      <c r="I26" s="5">
        <v>12.91</v>
      </c>
      <c r="J26" s="5">
        <v>12.91</v>
      </c>
      <c r="K26" s="5">
        <v>12.91</v>
      </c>
      <c r="L26" s="5">
        <v>12.91</v>
      </c>
      <c r="M26" s="5">
        <v>12.91</v>
      </c>
      <c r="N26" s="5">
        <v>12.91</v>
      </c>
      <c r="O26" s="5">
        <v>12.91</v>
      </c>
      <c r="P26" s="5">
        <v>12.91</v>
      </c>
    </row>
    <row r="27" spans="1:16" ht="33.75">
      <c r="A27" s="20">
        <v>11</v>
      </c>
      <c r="B27" s="6" t="s">
        <v>51</v>
      </c>
      <c r="C27" s="9">
        <f t="shared" si="0"/>
        <v>6195.839999999999</v>
      </c>
      <c r="E27" s="15">
        <v>516.32</v>
      </c>
      <c r="F27" s="15">
        <v>516.32</v>
      </c>
      <c r="G27" s="15">
        <v>516.32</v>
      </c>
      <c r="H27" s="15">
        <v>516.32</v>
      </c>
      <c r="I27" s="15">
        <v>516.32</v>
      </c>
      <c r="J27" s="15">
        <v>516.32</v>
      </c>
      <c r="K27" s="15">
        <v>516.32</v>
      </c>
      <c r="L27" s="15">
        <v>516.32</v>
      </c>
      <c r="M27" s="15">
        <v>516.32</v>
      </c>
      <c r="N27" s="15">
        <v>516.32</v>
      </c>
      <c r="O27" s="15">
        <v>516.32</v>
      </c>
      <c r="P27" s="15">
        <v>516.32</v>
      </c>
    </row>
    <row r="28" spans="1:16" ht="12.75">
      <c r="A28" s="19"/>
      <c r="B28" s="6" t="s">
        <v>52</v>
      </c>
      <c r="C28" s="15">
        <f>SUM(C17:C27)</f>
        <v>72136.58999999998</v>
      </c>
      <c r="E28" s="15">
        <f>SUM(E17:E27)</f>
        <v>6189.41</v>
      </c>
      <c r="F28" s="15">
        <f>SUM(F17:F27)</f>
        <v>6357.239999999999</v>
      </c>
      <c r="G28" s="15">
        <f aca="true" t="shared" si="1" ref="G28:P28">SUM(G17:G27)</f>
        <v>6189.41</v>
      </c>
      <c r="H28" s="15">
        <f t="shared" si="1"/>
        <v>5905.4299999999985</v>
      </c>
      <c r="I28" s="15">
        <f t="shared" si="1"/>
        <v>5905.4299999999985</v>
      </c>
      <c r="J28" s="15">
        <f t="shared" si="1"/>
        <v>5905.4299999999985</v>
      </c>
      <c r="K28" s="15">
        <f t="shared" si="1"/>
        <v>5905.4299999999985</v>
      </c>
      <c r="L28" s="15">
        <f t="shared" si="1"/>
        <v>5873.15</v>
      </c>
      <c r="M28" s="15">
        <f t="shared" si="1"/>
        <v>5873.15</v>
      </c>
      <c r="N28" s="15">
        <f t="shared" si="1"/>
        <v>5873.15</v>
      </c>
      <c r="O28" s="15">
        <f t="shared" si="1"/>
        <v>6079.6799999999985</v>
      </c>
      <c r="P28" s="15">
        <f t="shared" si="1"/>
        <v>6079.6799999999985</v>
      </c>
    </row>
    <row r="29" spans="1:16" ht="12.75">
      <c r="A29" s="19">
        <v>12</v>
      </c>
      <c r="B29" s="5" t="s">
        <v>19</v>
      </c>
      <c r="C29" s="15">
        <f>C30+C31+C32+C33</f>
        <v>4000</v>
      </c>
      <c r="E29" s="15">
        <f>E30+E31+E32+E33</f>
        <v>0</v>
      </c>
      <c r="F29" s="15">
        <f aca="true" t="shared" si="2" ref="F29:P29">F30+F31+F32+F33</f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4000</v>
      </c>
      <c r="O29" s="15">
        <f t="shared" si="2"/>
        <v>0</v>
      </c>
      <c r="P29" s="15">
        <f t="shared" si="2"/>
        <v>0</v>
      </c>
    </row>
    <row r="30" spans="1:16" ht="12.75">
      <c r="A30" s="19"/>
      <c r="B30" s="4" t="s">
        <v>157</v>
      </c>
      <c r="C30" s="9">
        <f>E30+F30+G30+H30+I30+J30+K30+L30+M30+N30+O30+P30</f>
        <v>4000</v>
      </c>
      <c r="E30" s="4"/>
      <c r="F30" s="4"/>
      <c r="G30" s="4"/>
      <c r="H30" s="4"/>
      <c r="I30" s="4"/>
      <c r="J30" s="4"/>
      <c r="K30" s="4"/>
      <c r="L30" s="4"/>
      <c r="M30" s="4"/>
      <c r="N30" s="4">
        <v>4000</v>
      </c>
      <c r="O30" s="4"/>
      <c r="P30" s="4"/>
    </row>
    <row r="31" spans="1:16" ht="12.75">
      <c r="A31" s="19"/>
      <c r="B31" s="23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19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9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4" t="s">
        <v>56</v>
      </c>
      <c r="C34" s="17">
        <f>C28+C29</f>
        <v>76136.58999999998</v>
      </c>
      <c r="E34" s="17">
        <f>E28+E29</f>
        <v>6189.41</v>
      </c>
      <c r="F34" s="17">
        <f aca="true" t="shared" si="3" ref="F34:P34">F28+F29</f>
        <v>6357.239999999999</v>
      </c>
      <c r="G34" s="17">
        <f t="shared" si="3"/>
        <v>6189.41</v>
      </c>
      <c r="H34" s="17">
        <f t="shared" si="3"/>
        <v>5905.4299999999985</v>
      </c>
      <c r="I34" s="17">
        <f t="shared" si="3"/>
        <v>5905.4299999999985</v>
      </c>
      <c r="J34" s="17">
        <f t="shared" si="3"/>
        <v>5905.4299999999985</v>
      </c>
      <c r="K34" s="17">
        <f t="shared" si="3"/>
        <v>5905.4299999999985</v>
      </c>
      <c r="L34" s="17">
        <f t="shared" si="3"/>
        <v>5873.15</v>
      </c>
      <c r="M34" s="17">
        <f t="shared" si="3"/>
        <v>5873.15</v>
      </c>
      <c r="N34" s="17">
        <f t="shared" si="3"/>
        <v>9873.15</v>
      </c>
      <c r="O34" s="17">
        <f t="shared" si="3"/>
        <v>6079.6799999999985</v>
      </c>
      <c r="P34" s="17">
        <f t="shared" si="3"/>
        <v>6079.6799999999985</v>
      </c>
    </row>
    <row r="36" ht="12.75">
      <c r="B36" s="18" t="s">
        <v>57</v>
      </c>
    </row>
    <row r="37" ht="12.75">
      <c r="B37" s="18"/>
    </row>
    <row r="38" ht="12.75">
      <c r="B38" s="18" t="s">
        <v>58</v>
      </c>
    </row>
    <row r="39" ht="12.75">
      <c r="B39" s="18"/>
    </row>
    <row r="40" ht="12.75">
      <c r="B40" s="18" t="s">
        <v>59</v>
      </c>
    </row>
    <row r="41" ht="12.75">
      <c r="B41" s="18"/>
    </row>
    <row r="42" ht="12.75">
      <c r="B42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C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158</v>
      </c>
      <c r="F1" s="1" t="s">
        <v>2</v>
      </c>
      <c r="G1" s="1" t="s">
        <v>3</v>
      </c>
    </row>
    <row r="2" spans="2:8" ht="12.75">
      <c r="B2" s="2" t="s">
        <v>159</v>
      </c>
      <c r="D2" s="1"/>
      <c r="E2" s="1" t="s">
        <v>5</v>
      </c>
      <c r="F2" s="1">
        <v>31869.11</v>
      </c>
      <c r="G2" s="1">
        <v>18644.79</v>
      </c>
      <c r="H2" s="1">
        <v>1102.31</v>
      </c>
    </row>
    <row r="3" spans="2:7" ht="12.75">
      <c r="B3" s="2" t="s">
        <v>6</v>
      </c>
      <c r="C3" s="1">
        <v>56725.73</v>
      </c>
      <c r="D3" s="1" t="s">
        <v>7</v>
      </c>
      <c r="E3" s="1" t="s">
        <v>8</v>
      </c>
      <c r="F3" s="1">
        <v>31869.11</v>
      </c>
      <c r="G3" s="1">
        <v>26576.81</v>
      </c>
    </row>
    <row r="4" spans="2:7" ht="12.75">
      <c r="B4" s="2" t="s">
        <v>81</v>
      </c>
      <c r="C4" s="3">
        <f>F14</f>
        <v>382429.3199999999</v>
      </c>
      <c r="D4" s="1" t="s">
        <v>7</v>
      </c>
      <c r="E4" s="1" t="s">
        <v>10</v>
      </c>
      <c r="F4" s="1">
        <v>31869.11</v>
      </c>
      <c r="G4" s="1">
        <v>33739.5</v>
      </c>
    </row>
    <row r="5" spans="2:7" ht="12.75">
      <c r="B5" s="2" t="s">
        <v>11</v>
      </c>
      <c r="C5" s="3">
        <f>G14+H14</f>
        <v>362332.4300000001</v>
      </c>
      <c r="D5" s="1" t="s">
        <v>7</v>
      </c>
      <c r="E5" s="1" t="s">
        <v>12</v>
      </c>
      <c r="F5" s="1">
        <v>31869.11</v>
      </c>
      <c r="G5" s="1">
        <v>26830.8</v>
      </c>
    </row>
    <row r="6" spans="2:8" ht="12.75">
      <c r="B6" s="2" t="s">
        <v>160</v>
      </c>
      <c r="C6" s="1">
        <f>C8+C9</f>
        <v>360373.12</v>
      </c>
      <c r="D6" s="1" t="s">
        <v>7</v>
      </c>
      <c r="E6" s="1" t="s">
        <v>14</v>
      </c>
      <c r="F6" s="1">
        <v>31869.11</v>
      </c>
      <c r="G6" s="1">
        <v>23719.14</v>
      </c>
      <c r="H6" s="1">
        <v>3102.52</v>
      </c>
    </row>
    <row r="7" spans="2:8" ht="12.75">
      <c r="B7" s="2" t="s">
        <v>15</v>
      </c>
      <c r="D7" s="1"/>
      <c r="E7" s="1" t="s">
        <v>16</v>
      </c>
      <c r="F7" s="1">
        <v>31869.11</v>
      </c>
      <c r="G7" s="1">
        <v>30449.11</v>
      </c>
      <c r="H7" s="1">
        <v>482.68</v>
      </c>
    </row>
    <row r="8" spans="2:16" ht="12.75">
      <c r="B8" s="2" t="s">
        <v>17</v>
      </c>
      <c r="C8" s="3">
        <f>C30</f>
        <v>350523.12</v>
      </c>
      <c r="D8" s="1" t="s">
        <v>7</v>
      </c>
      <c r="E8" s="3" t="s">
        <v>18</v>
      </c>
      <c r="F8" s="3">
        <v>31869.11</v>
      </c>
      <c r="G8" s="3">
        <v>30603.76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9850</v>
      </c>
      <c r="D9" s="1" t="s">
        <v>7</v>
      </c>
      <c r="E9" s="1" t="s">
        <v>20</v>
      </c>
      <c r="F9" s="1">
        <v>31869.11</v>
      </c>
      <c r="G9" s="1">
        <v>36904.83</v>
      </c>
      <c r="H9" s="1">
        <v>773.45</v>
      </c>
    </row>
    <row r="10" spans="2:8" ht="12.75">
      <c r="B10" s="2"/>
      <c r="D10" s="1"/>
      <c r="E10" s="1" t="s">
        <v>21</v>
      </c>
      <c r="F10" s="1">
        <v>31869.11</v>
      </c>
      <c r="G10" s="1">
        <v>38062.97</v>
      </c>
      <c r="H10" s="1">
        <v>1056</v>
      </c>
    </row>
    <row r="11" spans="2:7" ht="12.75">
      <c r="B11" s="2"/>
      <c r="D11" s="1"/>
      <c r="E11" s="1" t="s">
        <v>22</v>
      </c>
      <c r="F11" s="1">
        <v>31869.11</v>
      </c>
      <c r="G11" s="1">
        <v>28716.46</v>
      </c>
    </row>
    <row r="12" spans="2:7" ht="12.75">
      <c r="B12" s="2" t="s">
        <v>23</v>
      </c>
      <c r="C12" s="1">
        <v>45638.81</v>
      </c>
      <c r="D12" s="1" t="s">
        <v>7</v>
      </c>
      <c r="E12" s="1" t="s">
        <v>24</v>
      </c>
      <c r="F12" s="1">
        <v>31869.11</v>
      </c>
      <c r="G12" s="1">
        <v>25320.99</v>
      </c>
    </row>
    <row r="13" spans="2:8" ht="12.75">
      <c r="B13" s="2" t="s">
        <v>25</v>
      </c>
      <c r="C13" s="1">
        <f>C3+C5-C6</f>
        <v>58685.040000000095</v>
      </c>
      <c r="D13" s="1" t="s">
        <v>7</v>
      </c>
      <c r="E13" s="1" t="s">
        <v>26</v>
      </c>
      <c r="F13" s="1">
        <v>31869.11</v>
      </c>
      <c r="G13" s="1">
        <v>36010</v>
      </c>
      <c r="H13" s="1">
        <v>236.31</v>
      </c>
    </row>
    <row r="14" spans="2:8" ht="12.75">
      <c r="B14" s="2"/>
      <c r="D14" s="1"/>
      <c r="F14" s="3">
        <f>F2+F3+F4+F5+F6+F7+F8+F9+F10+F11+F12+F13</f>
        <v>382429.3199999999</v>
      </c>
      <c r="G14" s="3">
        <f>G2+G3+G4+G5+G6+G7+G8+G9+G10+G11+G12+G13</f>
        <v>355579.1600000001</v>
      </c>
      <c r="H14" s="3">
        <f>H2+H3+H4+H5+H6+H7+H8+H9+H10+H11+H12+H13</f>
        <v>6753.27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80235.71999999999</v>
      </c>
      <c r="E17" s="9">
        <v>6686.31</v>
      </c>
      <c r="F17" s="9">
        <v>6686.31</v>
      </c>
      <c r="G17" s="9">
        <v>6686.31</v>
      </c>
      <c r="H17" s="9">
        <v>6686.31</v>
      </c>
      <c r="I17" s="9">
        <v>6686.31</v>
      </c>
      <c r="J17" s="9">
        <v>6686.31</v>
      </c>
      <c r="K17" s="9">
        <v>6686.31</v>
      </c>
      <c r="L17" s="9">
        <v>6686.31</v>
      </c>
      <c r="M17" s="9">
        <v>6686.31</v>
      </c>
      <c r="N17" s="9">
        <v>6686.31</v>
      </c>
      <c r="O17" s="9">
        <v>6686.31</v>
      </c>
      <c r="P17" s="9">
        <v>6686.31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2481.48</v>
      </c>
      <c r="E18" s="9">
        <v>206.79</v>
      </c>
      <c r="F18" s="9">
        <v>206.79</v>
      </c>
      <c r="G18" s="9">
        <v>206.79</v>
      </c>
      <c r="H18" s="9">
        <v>206.79</v>
      </c>
      <c r="I18" s="9">
        <v>206.79</v>
      </c>
      <c r="J18" s="9">
        <v>206.79</v>
      </c>
      <c r="K18" s="9">
        <v>206.79</v>
      </c>
      <c r="L18" s="9">
        <v>206.79</v>
      </c>
      <c r="M18" s="9">
        <v>206.79</v>
      </c>
      <c r="N18" s="9">
        <v>206.79</v>
      </c>
      <c r="O18" s="9">
        <v>206.79</v>
      </c>
      <c r="P18" s="9">
        <v>206.79</v>
      </c>
    </row>
    <row r="19" spans="1:16" ht="12.75">
      <c r="A19" s="21">
        <v>3</v>
      </c>
      <c r="B19" s="12" t="s">
        <v>37</v>
      </c>
      <c r="C19" s="9">
        <f t="shared" si="0"/>
        <v>7720.319999999999</v>
      </c>
      <c r="E19" s="13">
        <v>643.36</v>
      </c>
      <c r="F19" s="13">
        <v>643.36</v>
      </c>
      <c r="G19" s="13">
        <v>643.36</v>
      </c>
      <c r="H19" s="13">
        <v>643.36</v>
      </c>
      <c r="I19" s="13">
        <v>643.36</v>
      </c>
      <c r="J19" s="13">
        <v>643.36</v>
      </c>
      <c r="K19" s="13">
        <v>643.36</v>
      </c>
      <c r="L19" s="13">
        <v>643.36</v>
      </c>
      <c r="M19" s="13">
        <v>643.36</v>
      </c>
      <c r="N19" s="13">
        <v>643.36</v>
      </c>
      <c r="O19" s="13">
        <v>643.36</v>
      </c>
      <c r="P19" s="13">
        <v>643.36</v>
      </c>
    </row>
    <row r="20" spans="1:16" ht="12.75">
      <c r="A20" s="21">
        <v>4</v>
      </c>
      <c r="B20" s="12" t="s">
        <v>161</v>
      </c>
      <c r="C20" s="9">
        <f t="shared" si="0"/>
        <v>18000</v>
      </c>
      <c r="E20" s="5">
        <v>4500</v>
      </c>
      <c r="F20" s="5">
        <v>4500</v>
      </c>
      <c r="G20" s="5">
        <v>4500</v>
      </c>
      <c r="H20" s="5">
        <v>4500</v>
      </c>
      <c r="I20" s="5"/>
      <c r="J20" s="5"/>
      <c r="K20" s="5"/>
      <c r="L20" s="5"/>
      <c r="M20" s="5"/>
      <c r="N20" s="5"/>
      <c r="O20" s="5"/>
      <c r="P20" s="5"/>
    </row>
    <row r="21" spans="1:16" ht="22.5">
      <c r="A21" s="19">
        <v>5</v>
      </c>
      <c r="B21" s="12" t="s">
        <v>39</v>
      </c>
      <c r="C21" s="9">
        <f t="shared" si="0"/>
        <v>52387.55999999999</v>
      </c>
      <c r="E21" s="5">
        <v>4365.63</v>
      </c>
      <c r="F21" s="5">
        <v>4365.63</v>
      </c>
      <c r="G21" s="5">
        <v>4365.63</v>
      </c>
      <c r="H21" s="5">
        <v>4365.63</v>
      </c>
      <c r="I21" s="5">
        <v>4365.63</v>
      </c>
      <c r="J21" s="5">
        <v>4365.63</v>
      </c>
      <c r="K21" s="5">
        <v>4365.63</v>
      </c>
      <c r="L21" s="5">
        <v>4365.63</v>
      </c>
      <c r="M21" s="5">
        <v>4365.63</v>
      </c>
      <c r="N21" s="5">
        <v>4365.63</v>
      </c>
      <c r="O21" s="5">
        <v>4365.63</v>
      </c>
      <c r="P21" s="5">
        <v>4365.63</v>
      </c>
    </row>
    <row r="22" spans="1:16" ht="22.5">
      <c r="A22" s="19">
        <v>6</v>
      </c>
      <c r="B22" s="12" t="s">
        <v>41</v>
      </c>
      <c r="C22" s="9">
        <f t="shared" si="0"/>
        <v>19852.079999999998</v>
      </c>
      <c r="E22" s="5">
        <v>1654.34</v>
      </c>
      <c r="F22" s="5">
        <v>1654.34</v>
      </c>
      <c r="G22" s="5">
        <v>1654.34</v>
      </c>
      <c r="H22" s="5">
        <v>1654.34</v>
      </c>
      <c r="I22" s="5">
        <v>1654.34</v>
      </c>
      <c r="J22" s="5">
        <v>1654.34</v>
      </c>
      <c r="K22" s="5">
        <v>1654.34</v>
      </c>
      <c r="L22" s="5">
        <v>1654.34</v>
      </c>
      <c r="M22" s="5">
        <v>1654.34</v>
      </c>
      <c r="N22" s="5">
        <v>1654.34</v>
      </c>
      <c r="O22" s="5">
        <v>1654.34</v>
      </c>
      <c r="P22" s="5">
        <v>1654.34</v>
      </c>
    </row>
    <row r="23" spans="1:16" ht="12.75">
      <c r="A23" s="20">
        <v>7</v>
      </c>
      <c r="B23" s="16" t="s">
        <v>126</v>
      </c>
      <c r="C23" s="9">
        <f t="shared" si="0"/>
        <v>35016.96000000001</v>
      </c>
      <c r="E23" s="5">
        <v>2918.08</v>
      </c>
      <c r="F23" s="5">
        <v>2918.08</v>
      </c>
      <c r="G23" s="5">
        <v>2918.08</v>
      </c>
      <c r="H23" s="5">
        <v>2918.08</v>
      </c>
      <c r="I23" s="5">
        <v>2918.08</v>
      </c>
      <c r="J23" s="5">
        <v>2918.08</v>
      </c>
      <c r="K23" s="5">
        <v>2918.08</v>
      </c>
      <c r="L23" s="5">
        <v>2918.08</v>
      </c>
      <c r="M23" s="5">
        <v>2918.08</v>
      </c>
      <c r="N23" s="5">
        <v>2918.08</v>
      </c>
      <c r="O23" s="5">
        <v>2918.08</v>
      </c>
      <c r="P23" s="5">
        <v>2918.08</v>
      </c>
    </row>
    <row r="24" spans="1:16" ht="12.75">
      <c r="A24" s="21">
        <v>8</v>
      </c>
      <c r="B24" s="12" t="s">
        <v>162</v>
      </c>
      <c r="C24" s="9">
        <f t="shared" si="0"/>
        <v>4135.919999999999</v>
      </c>
      <c r="E24" s="5">
        <v>344.66</v>
      </c>
      <c r="F24" s="5">
        <v>344.66</v>
      </c>
      <c r="G24" s="5">
        <v>344.66</v>
      </c>
      <c r="H24" s="5">
        <v>344.66</v>
      </c>
      <c r="I24" s="5">
        <v>344.66</v>
      </c>
      <c r="J24" s="5">
        <v>344.66</v>
      </c>
      <c r="K24" s="5">
        <v>344.66</v>
      </c>
      <c r="L24" s="5">
        <v>344.66</v>
      </c>
      <c r="M24" s="5">
        <v>344.66</v>
      </c>
      <c r="N24" s="5">
        <v>344.66</v>
      </c>
      <c r="O24" s="5">
        <v>344.66</v>
      </c>
      <c r="P24" s="5">
        <v>344.66</v>
      </c>
    </row>
    <row r="25" spans="1:16" ht="45">
      <c r="A25" s="21">
        <v>9</v>
      </c>
      <c r="B25" s="12" t="s">
        <v>66</v>
      </c>
      <c r="C25" s="9">
        <f t="shared" si="0"/>
        <v>63967.92000000001</v>
      </c>
      <c r="E25" s="15">
        <v>5330.66</v>
      </c>
      <c r="F25" s="15">
        <v>5330.66</v>
      </c>
      <c r="G25" s="15">
        <v>5330.66</v>
      </c>
      <c r="H25" s="15">
        <v>5330.66</v>
      </c>
      <c r="I25" s="15">
        <v>5330.66</v>
      </c>
      <c r="J25" s="15">
        <v>5330.66</v>
      </c>
      <c r="K25" s="15">
        <v>5330.66</v>
      </c>
      <c r="L25" s="15">
        <v>5330.66</v>
      </c>
      <c r="M25" s="15">
        <v>5330.66</v>
      </c>
      <c r="N25" s="15">
        <v>5330.66</v>
      </c>
      <c r="O25" s="15">
        <v>5330.66</v>
      </c>
      <c r="P25" s="15">
        <v>5330.66</v>
      </c>
    </row>
    <row r="26" spans="1:16" ht="12.75">
      <c r="A26" s="19">
        <v>10</v>
      </c>
      <c r="B26" s="16" t="s">
        <v>45</v>
      </c>
      <c r="C26" s="9">
        <f t="shared" si="0"/>
        <v>33086.87999999999</v>
      </c>
      <c r="E26" s="5">
        <v>2757.24</v>
      </c>
      <c r="F26" s="5">
        <v>2757.24</v>
      </c>
      <c r="G26" s="5">
        <v>2757.24</v>
      </c>
      <c r="H26" s="5">
        <v>2757.24</v>
      </c>
      <c r="I26" s="5">
        <v>2757.24</v>
      </c>
      <c r="J26" s="5">
        <v>2757.24</v>
      </c>
      <c r="K26" s="5">
        <v>2757.24</v>
      </c>
      <c r="L26" s="5">
        <v>2757.24</v>
      </c>
      <c r="M26" s="5">
        <v>2757.24</v>
      </c>
      <c r="N26" s="5">
        <v>2757.24</v>
      </c>
      <c r="O26" s="5">
        <v>2757.24</v>
      </c>
      <c r="P26" s="5">
        <v>2757.24</v>
      </c>
    </row>
    <row r="27" spans="1:16" ht="12.75">
      <c r="A27" s="19">
        <v>11</v>
      </c>
      <c r="B27" s="12" t="s">
        <v>47</v>
      </c>
      <c r="C27" s="9">
        <f t="shared" si="0"/>
        <v>11028.960000000001</v>
      </c>
      <c r="E27" s="5">
        <v>919.08</v>
      </c>
      <c r="F27" s="5">
        <v>919.08</v>
      </c>
      <c r="G27" s="5">
        <v>919.08</v>
      </c>
      <c r="H27" s="5">
        <v>919.08</v>
      </c>
      <c r="I27" s="5">
        <v>919.08</v>
      </c>
      <c r="J27" s="5">
        <v>919.08</v>
      </c>
      <c r="K27" s="5">
        <v>919.08</v>
      </c>
      <c r="L27" s="5">
        <v>919.08</v>
      </c>
      <c r="M27" s="5">
        <v>919.08</v>
      </c>
      <c r="N27" s="5">
        <v>919.08</v>
      </c>
      <c r="O27" s="5">
        <v>919.08</v>
      </c>
      <c r="P27" s="5">
        <v>919.08</v>
      </c>
    </row>
    <row r="28" spans="1:16" ht="22.5">
      <c r="A28" s="20">
        <v>12</v>
      </c>
      <c r="B28" s="12" t="s">
        <v>49</v>
      </c>
      <c r="C28" s="9">
        <f t="shared" si="0"/>
        <v>551.4</v>
      </c>
      <c r="E28" s="5">
        <v>45.95</v>
      </c>
      <c r="F28" s="5">
        <v>45.95</v>
      </c>
      <c r="G28" s="5">
        <v>45.95</v>
      </c>
      <c r="H28" s="5">
        <v>45.95</v>
      </c>
      <c r="I28" s="5">
        <v>45.95</v>
      </c>
      <c r="J28" s="5">
        <v>45.95</v>
      </c>
      <c r="K28" s="5">
        <v>45.95</v>
      </c>
      <c r="L28" s="5">
        <v>45.95</v>
      </c>
      <c r="M28" s="5">
        <v>45.95</v>
      </c>
      <c r="N28" s="5">
        <v>45.95</v>
      </c>
      <c r="O28" s="5">
        <v>45.95</v>
      </c>
      <c r="P28" s="5">
        <v>45.95</v>
      </c>
    </row>
    <row r="29" spans="1:16" ht="33.75">
      <c r="A29" s="21">
        <v>13</v>
      </c>
      <c r="B29" s="6" t="s">
        <v>51</v>
      </c>
      <c r="C29" s="9">
        <f t="shared" si="0"/>
        <v>22057.920000000002</v>
      </c>
      <c r="E29" s="15">
        <v>1838.16</v>
      </c>
      <c r="F29" s="15">
        <v>1838.16</v>
      </c>
      <c r="G29" s="15">
        <v>1838.16</v>
      </c>
      <c r="H29" s="15">
        <v>1838.16</v>
      </c>
      <c r="I29" s="15">
        <v>1838.16</v>
      </c>
      <c r="J29" s="15">
        <v>1838.16</v>
      </c>
      <c r="K29" s="15">
        <v>1838.16</v>
      </c>
      <c r="L29" s="15">
        <v>1838.16</v>
      </c>
      <c r="M29" s="15">
        <v>1838.16</v>
      </c>
      <c r="N29" s="15">
        <v>1838.16</v>
      </c>
      <c r="O29" s="15">
        <v>1838.16</v>
      </c>
      <c r="P29" s="15">
        <v>1838.16</v>
      </c>
    </row>
    <row r="30" spans="1:16" ht="12.75">
      <c r="A30" s="19"/>
      <c r="B30" s="6" t="s">
        <v>52</v>
      </c>
      <c r="C30" s="15">
        <f>SUM(C17:C29)</f>
        <v>350523.12</v>
      </c>
      <c r="E30" s="15">
        <f>SUM(E17:E29)</f>
        <v>32210.260000000002</v>
      </c>
      <c r="F30" s="15">
        <f aca="true" t="shared" si="1" ref="F30:P30">SUM(F17:F29)</f>
        <v>32210.260000000002</v>
      </c>
      <c r="G30" s="15">
        <f t="shared" si="1"/>
        <v>32210.260000000002</v>
      </c>
      <c r="H30" s="15">
        <f t="shared" si="1"/>
        <v>32210.260000000002</v>
      </c>
      <c r="I30" s="15">
        <f t="shared" si="1"/>
        <v>27710.260000000002</v>
      </c>
      <c r="J30" s="15">
        <f t="shared" si="1"/>
        <v>27710.260000000002</v>
      </c>
      <c r="K30" s="15">
        <f t="shared" si="1"/>
        <v>27710.260000000002</v>
      </c>
      <c r="L30" s="15">
        <f t="shared" si="1"/>
        <v>27710.260000000002</v>
      </c>
      <c r="M30" s="15">
        <f t="shared" si="1"/>
        <v>27710.260000000002</v>
      </c>
      <c r="N30" s="15">
        <f t="shared" si="1"/>
        <v>27710.260000000002</v>
      </c>
      <c r="O30" s="15">
        <f t="shared" si="1"/>
        <v>27710.260000000002</v>
      </c>
      <c r="P30" s="15">
        <f t="shared" si="1"/>
        <v>27710.260000000002</v>
      </c>
    </row>
    <row r="31" spans="1:16" ht="12.75">
      <c r="A31" s="19">
        <v>14</v>
      </c>
      <c r="B31" s="5" t="s">
        <v>19</v>
      </c>
      <c r="C31" s="15">
        <f>C32+C33+C34+C35</f>
        <v>9850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6500</v>
      </c>
      <c r="M31" s="15">
        <f t="shared" si="2"/>
        <v>0</v>
      </c>
      <c r="N31" s="15">
        <f t="shared" si="2"/>
        <v>3350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152</v>
      </c>
      <c r="C32" s="9">
        <f>E32+F32+G32+H32+I32+J32+K32+L32+M32+N32+O32+P32</f>
        <v>6500</v>
      </c>
      <c r="E32" s="4"/>
      <c r="F32" s="4"/>
      <c r="G32" s="4"/>
      <c r="H32" s="4"/>
      <c r="I32" s="4"/>
      <c r="J32" s="4"/>
      <c r="K32" s="4"/>
      <c r="L32" s="4">
        <v>6500</v>
      </c>
      <c r="M32" s="4"/>
      <c r="N32" s="4"/>
      <c r="O32" s="4"/>
      <c r="P32" s="4"/>
    </row>
    <row r="33" spans="1:16" ht="12.75">
      <c r="A33" s="4"/>
      <c r="B33" s="24" t="s">
        <v>163</v>
      </c>
      <c r="C33" s="9">
        <f>E33+F33+G33+H33+I33+J33+K33+L33+M33+N33+O33+P33</f>
        <v>750</v>
      </c>
      <c r="E33" s="4"/>
      <c r="F33" s="4"/>
      <c r="G33" s="4"/>
      <c r="H33" s="4"/>
      <c r="I33" s="4"/>
      <c r="J33" s="4"/>
      <c r="K33" s="4"/>
      <c r="L33" s="4"/>
      <c r="M33" s="4"/>
      <c r="N33" s="4">
        <v>750</v>
      </c>
      <c r="O33" s="4"/>
      <c r="P33" s="4"/>
    </row>
    <row r="34" spans="1:16" ht="12.75">
      <c r="A34" s="4"/>
      <c r="B34" s="4" t="s">
        <v>164</v>
      </c>
      <c r="C34" s="9">
        <f>E34+F34+G34+H34+I34+J34+K34+L34+M34+N34+O34+P34</f>
        <v>2600</v>
      </c>
      <c r="E34" s="4"/>
      <c r="F34" s="4"/>
      <c r="G34" s="4"/>
      <c r="H34" s="4"/>
      <c r="I34" s="4"/>
      <c r="J34" s="4"/>
      <c r="K34" s="4"/>
      <c r="L34" s="4"/>
      <c r="M34" s="4"/>
      <c r="N34" s="4">
        <v>2600</v>
      </c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360373.12</v>
      </c>
      <c r="E36" s="17">
        <f>E30+E31</f>
        <v>32210.260000000002</v>
      </c>
      <c r="F36" s="17">
        <f aca="true" t="shared" si="3" ref="F36:P36">F30+F31</f>
        <v>32210.260000000002</v>
      </c>
      <c r="G36" s="17">
        <f t="shared" si="3"/>
        <v>32210.260000000002</v>
      </c>
      <c r="H36" s="17">
        <f t="shared" si="3"/>
        <v>32210.260000000002</v>
      </c>
      <c r="I36" s="17">
        <f t="shared" si="3"/>
        <v>27710.260000000002</v>
      </c>
      <c r="J36" s="17">
        <f t="shared" si="3"/>
        <v>27710.260000000002</v>
      </c>
      <c r="K36" s="17">
        <f t="shared" si="3"/>
        <v>27710.260000000002</v>
      </c>
      <c r="L36" s="17">
        <f t="shared" si="3"/>
        <v>34210.26</v>
      </c>
      <c r="M36" s="17">
        <f t="shared" si="3"/>
        <v>27710.260000000002</v>
      </c>
      <c r="N36" s="17">
        <f t="shared" si="3"/>
        <v>31060.260000000002</v>
      </c>
      <c r="O36" s="17">
        <f t="shared" si="3"/>
        <v>27710.260000000002</v>
      </c>
      <c r="P36" s="17">
        <f t="shared" si="3"/>
        <v>27710.260000000002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158</v>
      </c>
      <c r="F1" s="1" t="s">
        <v>2</v>
      </c>
      <c r="G1" s="1" t="s">
        <v>3</v>
      </c>
    </row>
    <row r="2" spans="2:8" ht="12.75">
      <c r="B2" s="2" t="s">
        <v>165</v>
      </c>
      <c r="D2" s="1"/>
      <c r="E2" s="1" t="s">
        <v>5</v>
      </c>
      <c r="F2" s="1">
        <v>51240.91</v>
      </c>
      <c r="G2" s="1">
        <v>32819.61</v>
      </c>
      <c r="H2" s="1">
        <v>2940.16</v>
      </c>
    </row>
    <row r="3" spans="2:8" ht="12.75">
      <c r="B3" s="2" t="s">
        <v>6</v>
      </c>
      <c r="C3" s="1">
        <v>-345276.84</v>
      </c>
      <c r="D3" s="1" t="s">
        <v>7</v>
      </c>
      <c r="E3" s="1" t="s">
        <v>8</v>
      </c>
      <c r="F3" s="1">
        <v>51190.7</v>
      </c>
      <c r="G3" s="1">
        <v>34025.18</v>
      </c>
      <c r="H3" s="1">
        <v>2427.42</v>
      </c>
    </row>
    <row r="4" spans="2:8" ht="12.75">
      <c r="B4" s="2" t="s">
        <v>81</v>
      </c>
      <c r="C4" s="3">
        <f>F14</f>
        <v>615719.7999999999</v>
      </c>
      <c r="D4" s="1" t="s">
        <v>7</v>
      </c>
      <c r="E4" s="1" t="s">
        <v>10</v>
      </c>
      <c r="F4" s="1">
        <v>51141.88</v>
      </c>
      <c r="G4" s="1">
        <v>38032.55</v>
      </c>
      <c r="H4" s="1">
        <v>907.43</v>
      </c>
    </row>
    <row r="5" spans="2:8" ht="12.75">
      <c r="B5" s="2" t="s">
        <v>11</v>
      </c>
      <c r="C5" s="3">
        <f>G14+H14</f>
        <v>496840.51</v>
      </c>
      <c r="D5" s="1" t="s">
        <v>7</v>
      </c>
      <c r="E5" s="1" t="s">
        <v>12</v>
      </c>
      <c r="F5" s="1">
        <v>51141.88</v>
      </c>
      <c r="G5" s="1">
        <v>44352.48</v>
      </c>
      <c r="H5" s="1">
        <v>5916.76</v>
      </c>
    </row>
    <row r="6" spans="2:8" ht="12.75">
      <c r="B6" s="2" t="s">
        <v>63</v>
      </c>
      <c r="C6" s="1">
        <f>C8+C9</f>
        <v>638103.9999999999</v>
      </c>
      <c r="D6" s="1" t="s">
        <v>7</v>
      </c>
      <c r="E6" s="1" t="s">
        <v>14</v>
      </c>
      <c r="F6" s="1">
        <v>51116.36</v>
      </c>
      <c r="G6" s="1">
        <v>31477.53</v>
      </c>
      <c r="H6" s="1">
        <v>3181.58</v>
      </c>
    </row>
    <row r="7" spans="2:8" ht="12.75">
      <c r="B7" s="2" t="s">
        <v>15</v>
      </c>
      <c r="D7" s="1"/>
      <c r="E7" s="1" t="s">
        <v>16</v>
      </c>
      <c r="F7" s="1">
        <v>51116.36</v>
      </c>
      <c r="G7" s="1">
        <v>37163.07</v>
      </c>
      <c r="H7" s="1">
        <v>2362.03</v>
      </c>
    </row>
    <row r="8" spans="2:16" ht="12.75">
      <c r="B8" s="2" t="s">
        <v>17</v>
      </c>
      <c r="C8" s="3">
        <f>C30</f>
        <v>536423.9999999999</v>
      </c>
      <c r="D8" s="1" t="s">
        <v>7</v>
      </c>
      <c r="E8" s="3" t="s">
        <v>18</v>
      </c>
      <c r="F8" s="3">
        <v>51116.36</v>
      </c>
      <c r="G8" s="3">
        <v>35976.29</v>
      </c>
      <c r="H8" s="3">
        <v>10112.15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101680</v>
      </c>
      <c r="D9" s="1" t="s">
        <v>7</v>
      </c>
      <c r="E9" s="1" t="s">
        <v>20</v>
      </c>
      <c r="F9" s="1">
        <v>51531.07</v>
      </c>
      <c r="G9" s="1">
        <v>29771.89</v>
      </c>
      <c r="H9" s="1">
        <v>2957.36</v>
      </c>
    </row>
    <row r="10" spans="2:8" ht="12.75">
      <c r="B10" s="2"/>
      <c r="D10" s="1"/>
      <c r="E10" s="1" t="s">
        <v>21</v>
      </c>
      <c r="F10" s="1">
        <v>51531.07</v>
      </c>
      <c r="G10" s="1">
        <v>34137.99</v>
      </c>
      <c r="H10" s="1">
        <v>1124.31</v>
      </c>
    </row>
    <row r="11" spans="2:8" ht="12.75">
      <c r="B11" s="2"/>
      <c r="D11" s="1"/>
      <c r="E11" s="1" t="s">
        <v>22</v>
      </c>
      <c r="F11" s="1">
        <v>51531.07</v>
      </c>
      <c r="G11" s="1">
        <v>41530.82</v>
      </c>
      <c r="H11" s="1">
        <v>2767.9</v>
      </c>
    </row>
    <row r="12" spans="2:8" ht="12.75">
      <c r="B12" s="2" t="s">
        <v>23</v>
      </c>
      <c r="C12" s="1">
        <v>554931.65</v>
      </c>
      <c r="D12" s="1" t="s">
        <v>7</v>
      </c>
      <c r="E12" s="1" t="s">
        <v>24</v>
      </c>
      <c r="F12" s="1">
        <v>51531.07</v>
      </c>
      <c r="G12" s="1">
        <v>58216.92</v>
      </c>
      <c r="H12" s="1">
        <v>5940.16</v>
      </c>
    </row>
    <row r="13" spans="2:8" ht="12.75">
      <c r="B13" s="2" t="s">
        <v>25</v>
      </c>
      <c r="C13" s="1">
        <f>C3+C5-C6</f>
        <v>-486540.3299999999</v>
      </c>
      <c r="D13" s="1" t="s">
        <v>7</v>
      </c>
      <c r="E13" s="1" t="s">
        <v>26</v>
      </c>
      <c r="F13" s="1">
        <v>51531.07</v>
      </c>
      <c r="G13" s="1">
        <v>37941.47</v>
      </c>
      <c r="H13" s="1">
        <v>757.45</v>
      </c>
    </row>
    <row r="14" spans="2:8" ht="12.75">
      <c r="B14" s="2"/>
      <c r="D14" s="1"/>
      <c r="F14" s="3">
        <f>F2+F3+F4+F5+F6+F7+F8+F9+F10+F11+F12+F13</f>
        <v>615719.7999999999</v>
      </c>
      <c r="G14" s="3">
        <f>G2+G3+G4+G5+G6+G7+G8+G9+G10+G11+G12+G13</f>
        <v>455445.80000000005</v>
      </c>
      <c r="H14" s="3">
        <f>H2+H3+H4+H5+H6+H7+H8+H9+H10+H11+H12+H13</f>
        <v>41394.70999999999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129007.79999999997</v>
      </c>
      <c r="E17" s="9">
        <v>10750.65</v>
      </c>
      <c r="F17" s="9">
        <v>10750.65</v>
      </c>
      <c r="G17" s="9">
        <v>10750.65</v>
      </c>
      <c r="H17" s="9">
        <v>10750.65</v>
      </c>
      <c r="I17" s="9">
        <v>10750.65</v>
      </c>
      <c r="J17" s="9">
        <v>10750.65</v>
      </c>
      <c r="K17" s="9">
        <v>10750.65</v>
      </c>
      <c r="L17" s="9">
        <v>10750.65</v>
      </c>
      <c r="M17" s="9">
        <v>10750.65</v>
      </c>
      <c r="N17" s="9">
        <v>10750.65</v>
      </c>
      <c r="O17" s="9">
        <v>10750.65</v>
      </c>
      <c r="P17" s="9">
        <v>10750.65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3989.879999999999</v>
      </c>
      <c r="E18" s="9">
        <v>332.49</v>
      </c>
      <c r="F18" s="9">
        <v>332.49</v>
      </c>
      <c r="G18" s="9">
        <v>332.49</v>
      </c>
      <c r="H18" s="9">
        <v>332.49</v>
      </c>
      <c r="I18" s="9">
        <v>332.49</v>
      </c>
      <c r="J18" s="9">
        <v>332.49</v>
      </c>
      <c r="K18" s="9">
        <v>332.49</v>
      </c>
      <c r="L18" s="9">
        <v>332.49</v>
      </c>
      <c r="M18" s="9">
        <v>332.49</v>
      </c>
      <c r="N18" s="9">
        <v>332.49</v>
      </c>
      <c r="O18" s="9">
        <v>332.49</v>
      </c>
      <c r="P18" s="9">
        <v>332.49</v>
      </c>
    </row>
    <row r="19" spans="1:16" ht="12.75">
      <c r="A19" s="21">
        <v>3</v>
      </c>
      <c r="B19" s="12" t="s">
        <v>37</v>
      </c>
      <c r="C19" s="9">
        <f t="shared" si="0"/>
        <v>12413.160000000002</v>
      </c>
      <c r="E19" s="13">
        <v>1034.43</v>
      </c>
      <c r="F19" s="13">
        <v>1034.43</v>
      </c>
      <c r="G19" s="13">
        <v>1034.43</v>
      </c>
      <c r="H19" s="13">
        <v>1034.43</v>
      </c>
      <c r="I19" s="13">
        <v>1034.43</v>
      </c>
      <c r="J19" s="13">
        <v>1034.43</v>
      </c>
      <c r="K19" s="13">
        <v>1034.43</v>
      </c>
      <c r="L19" s="13">
        <v>1034.43</v>
      </c>
      <c r="M19" s="13">
        <v>1034.43</v>
      </c>
      <c r="N19" s="13">
        <v>1034.43</v>
      </c>
      <c r="O19" s="13">
        <v>1034.43</v>
      </c>
      <c r="P19" s="13">
        <v>1034.43</v>
      </c>
    </row>
    <row r="20" spans="1:16" ht="12.75">
      <c r="A20" s="19">
        <v>4</v>
      </c>
      <c r="B20" s="22" t="s">
        <v>64</v>
      </c>
      <c r="C20" s="9">
        <f t="shared" si="0"/>
        <v>1773.36</v>
      </c>
      <c r="E20" s="5"/>
      <c r="F20" s="5"/>
      <c r="G20" s="5">
        <v>1773.36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84231.84</v>
      </c>
      <c r="E21" s="5">
        <v>7019.32</v>
      </c>
      <c r="F21" s="5">
        <v>7019.32</v>
      </c>
      <c r="G21" s="5">
        <v>7019.32</v>
      </c>
      <c r="H21" s="5">
        <v>7019.32</v>
      </c>
      <c r="I21" s="5">
        <v>7019.32</v>
      </c>
      <c r="J21" s="5">
        <v>7019.32</v>
      </c>
      <c r="K21" s="5">
        <v>7019.32</v>
      </c>
      <c r="L21" s="5">
        <v>7019.32</v>
      </c>
      <c r="M21" s="5">
        <v>7019.32</v>
      </c>
      <c r="N21" s="5">
        <v>7019.32</v>
      </c>
      <c r="O21" s="5">
        <v>7019.32</v>
      </c>
      <c r="P21" s="5">
        <v>7019.32</v>
      </c>
    </row>
    <row r="22" spans="1:16" ht="22.5">
      <c r="A22" s="21">
        <v>6</v>
      </c>
      <c r="B22" s="12" t="s">
        <v>41</v>
      </c>
      <c r="C22" s="9">
        <f t="shared" si="0"/>
        <v>31919.400000000005</v>
      </c>
      <c r="E22" s="5">
        <v>2659.95</v>
      </c>
      <c r="F22" s="5">
        <v>2659.95</v>
      </c>
      <c r="G22" s="5">
        <v>2659.95</v>
      </c>
      <c r="H22" s="5">
        <v>2659.95</v>
      </c>
      <c r="I22" s="5">
        <v>2659.95</v>
      </c>
      <c r="J22" s="5">
        <v>2659.95</v>
      </c>
      <c r="K22" s="5">
        <v>2659.95</v>
      </c>
      <c r="L22" s="5">
        <v>2659.95</v>
      </c>
      <c r="M22" s="5">
        <v>2659.95</v>
      </c>
      <c r="N22" s="5">
        <v>2659.95</v>
      </c>
      <c r="O22" s="5">
        <v>2659.95</v>
      </c>
      <c r="P22" s="5">
        <v>2659.95</v>
      </c>
    </row>
    <row r="23" spans="1:16" ht="12.75">
      <c r="A23" s="21">
        <v>7</v>
      </c>
      <c r="B23" s="16" t="s">
        <v>126</v>
      </c>
      <c r="C23" s="9">
        <f t="shared" si="0"/>
        <v>56302.32</v>
      </c>
      <c r="E23" s="5">
        <v>4691.86</v>
      </c>
      <c r="F23" s="5">
        <v>4691.86</v>
      </c>
      <c r="G23" s="5">
        <v>4691.86</v>
      </c>
      <c r="H23" s="5">
        <v>4691.86</v>
      </c>
      <c r="I23" s="5">
        <v>4691.86</v>
      </c>
      <c r="J23" s="5">
        <v>4691.86</v>
      </c>
      <c r="K23" s="5">
        <v>4691.86</v>
      </c>
      <c r="L23" s="5">
        <v>4691.86</v>
      </c>
      <c r="M23" s="5">
        <v>4691.86</v>
      </c>
      <c r="N23" s="5">
        <v>4691.86</v>
      </c>
      <c r="O23" s="5">
        <v>4691.86</v>
      </c>
      <c r="P23" s="5">
        <v>4691.86</v>
      </c>
    </row>
    <row r="24" spans="1:16" ht="12.75">
      <c r="A24" s="19">
        <v>8</v>
      </c>
      <c r="B24" s="12" t="s">
        <v>65</v>
      </c>
      <c r="C24" s="9">
        <f t="shared" si="0"/>
        <v>6649.919999999999</v>
      </c>
      <c r="E24" s="5">
        <v>554.16</v>
      </c>
      <c r="F24" s="5">
        <v>554.16</v>
      </c>
      <c r="G24" s="5">
        <v>554.16</v>
      </c>
      <c r="H24" s="5">
        <v>554.16</v>
      </c>
      <c r="I24" s="5">
        <v>554.16</v>
      </c>
      <c r="J24" s="5">
        <v>554.16</v>
      </c>
      <c r="K24" s="5">
        <v>554.16</v>
      </c>
      <c r="L24" s="5">
        <v>554.16</v>
      </c>
      <c r="M24" s="5">
        <v>554.16</v>
      </c>
      <c r="N24" s="5">
        <v>554.16</v>
      </c>
      <c r="O24" s="5">
        <v>554.16</v>
      </c>
      <c r="P24" s="5">
        <v>554.16</v>
      </c>
    </row>
    <row r="25" spans="1:16" ht="45">
      <c r="A25" s="20">
        <v>9</v>
      </c>
      <c r="B25" s="12" t="s">
        <v>66</v>
      </c>
      <c r="C25" s="9">
        <f t="shared" si="0"/>
        <v>102851.51999999996</v>
      </c>
      <c r="E25" s="15">
        <v>8570.96</v>
      </c>
      <c r="F25" s="15">
        <v>8570.96</v>
      </c>
      <c r="G25" s="15">
        <v>8570.96</v>
      </c>
      <c r="H25" s="15">
        <v>8570.96</v>
      </c>
      <c r="I25" s="15">
        <v>8570.96</v>
      </c>
      <c r="J25" s="15">
        <v>8570.96</v>
      </c>
      <c r="K25" s="15">
        <v>8570.96</v>
      </c>
      <c r="L25" s="15">
        <v>8570.96</v>
      </c>
      <c r="M25" s="15">
        <v>8570.96</v>
      </c>
      <c r="N25" s="15">
        <v>8570.96</v>
      </c>
      <c r="O25" s="15">
        <v>8570.96</v>
      </c>
      <c r="P25" s="15">
        <v>8570.96</v>
      </c>
    </row>
    <row r="26" spans="1:16" ht="12.75">
      <c r="A26" s="21">
        <v>10</v>
      </c>
      <c r="B26" s="16" t="s">
        <v>45</v>
      </c>
      <c r="C26" s="9">
        <f t="shared" si="0"/>
        <v>53199.12000000002</v>
      </c>
      <c r="E26" s="5">
        <v>4433.26</v>
      </c>
      <c r="F26" s="5">
        <v>4433.26</v>
      </c>
      <c r="G26" s="5">
        <v>4433.26</v>
      </c>
      <c r="H26" s="5">
        <v>4433.26</v>
      </c>
      <c r="I26" s="5">
        <v>4433.26</v>
      </c>
      <c r="J26" s="5">
        <v>4433.26</v>
      </c>
      <c r="K26" s="5">
        <v>4433.26</v>
      </c>
      <c r="L26" s="5">
        <v>4433.26</v>
      </c>
      <c r="M26" s="5">
        <v>4433.26</v>
      </c>
      <c r="N26" s="5">
        <v>4433.26</v>
      </c>
      <c r="O26" s="5">
        <v>4433.26</v>
      </c>
      <c r="P26" s="5">
        <v>4433.26</v>
      </c>
    </row>
    <row r="27" spans="1:16" ht="12.75">
      <c r="A27" s="19">
        <v>11</v>
      </c>
      <c r="B27" s="12" t="s">
        <v>47</v>
      </c>
      <c r="C27" s="9">
        <f t="shared" si="0"/>
        <v>17733</v>
      </c>
      <c r="E27" s="5">
        <v>1477.75</v>
      </c>
      <c r="F27" s="5">
        <v>1477.75</v>
      </c>
      <c r="G27" s="5">
        <v>1477.75</v>
      </c>
      <c r="H27" s="5">
        <v>1477.75</v>
      </c>
      <c r="I27" s="5">
        <v>1477.75</v>
      </c>
      <c r="J27" s="5">
        <v>1477.75</v>
      </c>
      <c r="K27" s="5">
        <v>1477.75</v>
      </c>
      <c r="L27" s="5">
        <v>1477.75</v>
      </c>
      <c r="M27" s="5">
        <v>1477.75</v>
      </c>
      <c r="N27" s="5">
        <v>1477.75</v>
      </c>
      <c r="O27" s="5">
        <v>1477.75</v>
      </c>
      <c r="P27" s="5">
        <v>1477.75</v>
      </c>
    </row>
    <row r="28" spans="1:16" ht="22.5">
      <c r="A28" s="20">
        <v>12</v>
      </c>
      <c r="B28" s="12" t="s">
        <v>49</v>
      </c>
      <c r="C28" s="9">
        <f t="shared" si="0"/>
        <v>886.68</v>
      </c>
      <c r="E28" s="5">
        <v>73.89</v>
      </c>
      <c r="F28" s="5">
        <v>73.89</v>
      </c>
      <c r="G28" s="5">
        <v>73.89</v>
      </c>
      <c r="H28" s="5">
        <v>73.89</v>
      </c>
      <c r="I28" s="5">
        <v>73.89</v>
      </c>
      <c r="J28" s="5">
        <v>73.89</v>
      </c>
      <c r="K28" s="5">
        <v>73.89</v>
      </c>
      <c r="L28" s="5">
        <v>73.89</v>
      </c>
      <c r="M28" s="5">
        <v>73.89</v>
      </c>
      <c r="N28" s="5">
        <v>73.89</v>
      </c>
      <c r="O28" s="5">
        <v>73.89</v>
      </c>
      <c r="P28" s="5">
        <v>73.89</v>
      </c>
    </row>
    <row r="29" spans="1:16" ht="33.75">
      <c r="A29" s="21">
        <v>13</v>
      </c>
      <c r="B29" s="6" t="s">
        <v>51</v>
      </c>
      <c r="C29" s="9">
        <f t="shared" si="0"/>
        <v>35466</v>
      </c>
      <c r="E29" s="15">
        <v>2955.5</v>
      </c>
      <c r="F29" s="15">
        <v>2955.5</v>
      </c>
      <c r="G29" s="15">
        <v>2955.5</v>
      </c>
      <c r="H29" s="15">
        <v>2955.5</v>
      </c>
      <c r="I29" s="15">
        <v>2955.5</v>
      </c>
      <c r="J29" s="15">
        <v>2955.5</v>
      </c>
      <c r="K29" s="15">
        <v>2955.5</v>
      </c>
      <c r="L29" s="15">
        <v>2955.5</v>
      </c>
      <c r="M29" s="15">
        <v>2955.5</v>
      </c>
      <c r="N29" s="15">
        <v>2955.5</v>
      </c>
      <c r="O29" s="15">
        <v>2955.5</v>
      </c>
      <c r="P29" s="15">
        <v>2955.5</v>
      </c>
    </row>
    <row r="30" spans="1:16" ht="12.75">
      <c r="A30" s="19"/>
      <c r="B30" s="6" t="s">
        <v>52</v>
      </c>
      <c r="C30" s="15">
        <f>SUM(C17:C29)</f>
        <v>536423.9999999999</v>
      </c>
      <c r="E30" s="15">
        <f>SUM(E17:E29)</f>
        <v>44554.22</v>
      </c>
      <c r="F30" s="15">
        <f aca="true" t="shared" si="1" ref="F30:P30">SUM(F17:F29)</f>
        <v>44554.22</v>
      </c>
      <c r="G30" s="15">
        <f t="shared" si="1"/>
        <v>46327.58</v>
      </c>
      <c r="H30" s="15">
        <f t="shared" si="1"/>
        <v>44554.22</v>
      </c>
      <c r="I30" s="15">
        <f t="shared" si="1"/>
        <v>44554.22</v>
      </c>
      <c r="J30" s="15">
        <f t="shared" si="1"/>
        <v>44554.22</v>
      </c>
      <c r="K30" s="15">
        <f t="shared" si="1"/>
        <v>44554.22</v>
      </c>
      <c r="L30" s="15">
        <f t="shared" si="1"/>
        <v>44554.22</v>
      </c>
      <c r="M30" s="15">
        <f t="shared" si="1"/>
        <v>44554.22</v>
      </c>
      <c r="N30" s="15">
        <f t="shared" si="1"/>
        <v>44554.22</v>
      </c>
      <c r="O30" s="15">
        <f t="shared" si="1"/>
        <v>44554.22</v>
      </c>
      <c r="P30" s="15">
        <f t="shared" si="1"/>
        <v>44554.22</v>
      </c>
    </row>
    <row r="31" spans="1:16" ht="12.75">
      <c r="A31" s="19">
        <v>14</v>
      </c>
      <c r="B31" s="5" t="s">
        <v>19</v>
      </c>
      <c r="C31" s="15">
        <f>C32+C33+C34+C35</f>
        <v>101680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10000</v>
      </c>
      <c r="L31" s="15">
        <f t="shared" si="2"/>
        <v>0</v>
      </c>
      <c r="M31" s="15">
        <f t="shared" si="2"/>
        <v>0</v>
      </c>
      <c r="N31" s="15">
        <f t="shared" si="2"/>
        <v>91680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166</v>
      </c>
      <c r="C32" s="9">
        <f>E32+F32+G32+H32+I32+J32+K32+L32+M32+N32+O32+P32</f>
        <v>10000</v>
      </c>
      <c r="E32" s="4"/>
      <c r="F32" s="4"/>
      <c r="G32" s="4"/>
      <c r="H32" s="4"/>
      <c r="I32" s="4"/>
      <c r="J32" s="4"/>
      <c r="K32" s="4">
        <v>10000</v>
      </c>
      <c r="L32" s="4"/>
      <c r="M32" s="4"/>
      <c r="N32" s="4"/>
      <c r="O32" s="4"/>
      <c r="P32" s="4"/>
    </row>
    <row r="33" spans="1:16" ht="12.75">
      <c r="A33" s="4"/>
      <c r="B33" s="23" t="s">
        <v>167</v>
      </c>
      <c r="C33" s="9">
        <f>E33+F33+G33+H33+I33+J33+K33+L33+M33+N33+O33+P33</f>
        <v>6400</v>
      </c>
      <c r="E33" s="4"/>
      <c r="F33" s="4"/>
      <c r="G33" s="4"/>
      <c r="H33" s="4"/>
      <c r="I33" s="4"/>
      <c r="J33" s="4"/>
      <c r="K33" s="4"/>
      <c r="L33" s="4"/>
      <c r="M33" s="4"/>
      <c r="N33" s="4">
        <v>6400</v>
      </c>
      <c r="O33" s="4"/>
      <c r="P33" s="4"/>
    </row>
    <row r="34" spans="1:16" ht="12.75">
      <c r="A34" s="4"/>
      <c r="B34" s="4" t="s">
        <v>166</v>
      </c>
      <c r="C34" s="9">
        <f>E34+F34+G34+H34+I34+J34+K34+L34+M34+N34+O34+P34</f>
        <v>10000</v>
      </c>
      <c r="E34" s="4"/>
      <c r="F34" s="4"/>
      <c r="G34" s="4"/>
      <c r="H34" s="4"/>
      <c r="I34" s="4"/>
      <c r="J34" s="4"/>
      <c r="K34" s="4"/>
      <c r="L34" s="4"/>
      <c r="M34" s="4"/>
      <c r="N34" s="4">
        <v>10000</v>
      </c>
      <c r="O34" s="4"/>
      <c r="P34" s="4"/>
    </row>
    <row r="35" spans="1:16" ht="12.75">
      <c r="A35" s="4"/>
      <c r="B35" s="4" t="s">
        <v>168</v>
      </c>
      <c r="C35" s="9">
        <f>E35+F35+G35+H35+I35+J35+K35+L35+M35+N35+O35+P35</f>
        <v>75280</v>
      </c>
      <c r="E35" s="4"/>
      <c r="F35" s="4"/>
      <c r="G35" s="4"/>
      <c r="H35" s="4"/>
      <c r="I35" s="4"/>
      <c r="J35" s="4"/>
      <c r="K35" s="4"/>
      <c r="L35" s="4"/>
      <c r="M35" s="4"/>
      <c r="N35" s="4">
        <v>75280</v>
      </c>
      <c r="O35" s="4"/>
      <c r="P35" s="4"/>
    </row>
    <row r="36" spans="1:16" ht="12.75">
      <c r="A36" s="4"/>
      <c r="B36" s="4" t="s">
        <v>56</v>
      </c>
      <c r="C36" s="17">
        <f>C30+C31</f>
        <v>638103.9999999999</v>
      </c>
      <c r="E36" s="17">
        <f>E30+E31</f>
        <v>44554.22</v>
      </c>
      <c r="F36" s="17">
        <f aca="true" t="shared" si="3" ref="F36:P36">F30+F31</f>
        <v>44554.22</v>
      </c>
      <c r="G36" s="17">
        <f t="shared" si="3"/>
        <v>46327.58</v>
      </c>
      <c r="H36" s="17">
        <f t="shared" si="3"/>
        <v>44554.22</v>
      </c>
      <c r="I36" s="17">
        <f t="shared" si="3"/>
        <v>44554.22</v>
      </c>
      <c r="J36" s="17">
        <f t="shared" si="3"/>
        <v>44554.22</v>
      </c>
      <c r="K36" s="17">
        <f t="shared" si="3"/>
        <v>54554.22</v>
      </c>
      <c r="L36" s="17">
        <f t="shared" si="3"/>
        <v>44554.22</v>
      </c>
      <c r="M36" s="17">
        <f t="shared" si="3"/>
        <v>44554.22</v>
      </c>
      <c r="N36" s="17">
        <f t="shared" si="3"/>
        <v>136234.22</v>
      </c>
      <c r="O36" s="17">
        <f t="shared" si="3"/>
        <v>44554.22</v>
      </c>
      <c r="P36" s="17">
        <f t="shared" si="3"/>
        <v>44554.22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R24" sqref="R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140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67</v>
      </c>
      <c r="D2" s="1"/>
      <c r="E2" s="1" t="s">
        <v>5</v>
      </c>
      <c r="F2" s="1">
        <v>5274.19</v>
      </c>
      <c r="G2" s="1">
        <v>4022.08</v>
      </c>
    </row>
    <row r="3" spans="2:7" ht="12.75">
      <c r="B3" s="2" t="s">
        <v>6</v>
      </c>
      <c r="C3" s="1">
        <v>7531.37</v>
      </c>
      <c r="D3" s="1" t="s">
        <v>7</v>
      </c>
      <c r="E3" s="1" t="s">
        <v>8</v>
      </c>
      <c r="F3" s="1">
        <v>5274.19</v>
      </c>
      <c r="G3" s="1">
        <v>4169.61</v>
      </c>
    </row>
    <row r="4" spans="2:7" ht="12.75">
      <c r="B4" s="2" t="s">
        <v>68</v>
      </c>
      <c r="C4" s="3">
        <f>F14</f>
        <v>63290.29</v>
      </c>
      <c r="D4" s="1" t="s">
        <v>7</v>
      </c>
      <c r="E4" s="1" t="s">
        <v>10</v>
      </c>
      <c r="F4" s="1">
        <v>5274.19</v>
      </c>
      <c r="G4" s="1">
        <v>3850.53</v>
      </c>
    </row>
    <row r="5" spans="2:7" ht="12.75">
      <c r="B5" s="2" t="s">
        <v>11</v>
      </c>
      <c r="C5" s="3">
        <f>G14+H14</f>
        <v>58451.549999999996</v>
      </c>
      <c r="D5" s="1" t="s">
        <v>7</v>
      </c>
      <c r="E5" s="1" t="s">
        <v>12</v>
      </c>
      <c r="F5" s="1">
        <v>5274.19</v>
      </c>
      <c r="G5" s="1">
        <v>8543.35</v>
      </c>
    </row>
    <row r="6" spans="2:7" ht="12.75">
      <c r="B6" s="2" t="s">
        <v>13</v>
      </c>
      <c r="C6" s="1">
        <f>C8+C9</f>
        <v>54301.9</v>
      </c>
      <c r="D6" s="1" t="s">
        <v>7</v>
      </c>
      <c r="E6" s="1" t="s">
        <v>14</v>
      </c>
      <c r="F6" s="1">
        <v>5274.19</v>
      </c>
      <c r="G6" s="1">
        <v>3590.71</v>
      </c>
    </row>
    <row r="7" spans="2:7" ht="12.75">
      <c r="B7" s="2" t="s">
        <v>15</v>
      </c>
      <c r="D7" s="1"/>
      <c r="E7" s="1" t="s">
        <v>16</v>
      </c>
      <c r="F7" s="1">
        <v>5274.19</v>
      </c>
      <c r="G7" s="1">
        <v>4371.3</v>
      </c>
    </row>
    <row r="8" spans="2:16" ht="12.75">
      <c r="B8" s="2" t="s">
        <v>17</v>
      </c>
      <c r="C8" s="3">
        <f>C29</f>
        <v>54292.44</v>
      </c>
      <c r="D8" s="1" t="s">
        <v>7</v>
      </c>
      <c r="E8" s="3" t="s">
        <v>18</v>
      </c>
      <c r="F8" s="3">
        <v>5274.19</v>
      </c>
      <c r="G8" s="3">
        <v>5065.15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5274.19</v>
      </c>
      <c r="G9" s="1">
        <v>4155.8</v>
      </c>
      <c r="H9" s="1">
        <v>1299</v>
      </c>
    </row>
    <row r="10" spans="2:8" ht="12.75">
      <c r="B10" s="2"/>
      <c r="D10" s="1"/>
      <c r="E10" s="1" t="s">
        <v>21</v>
      </c>
      <c r="F10" s="1">
        <v>5274.19</v>
      </c>
      <c r="G10" s="1">
        <v>6191.54</v>
      </c>
      <c r="H10" s="1">
        <v>499.6</v>
      </c>
    </row>
    <row r="11" spans="2:7" ht="12.75">
      <c r="B11" s="2"/>
      <c r="D11" s="1"/>
      <c r="E11" s="1" t="s">
        <v>22</v>
      </c>
      <c r="F11" s="1">
        <v>5274.19</v>
      </c>
      <c r="G11" s="1">
        <v>4575.25</v>
      </c>
    </row>
    <row r="12" spans="2:7" ht="12.75">
      <c r="B12" s="2" t="s">
        <v>23</v>
      </c>
      <c r="C12" s="1">
        <v>17604.21</v>
      </c>
      <c r="D12" s="1" t="s">
        <v>7</v>
      </c>
      <c r="E12" s="1" t="s">
        <v>24</v>
      </c>
      <c r="F12" s="1">
        <v>5274.19</v>
      </c>
      <c r="G12" s="1">
        <v>3950.5</v>
      </c>
    </row>
    <row r="13" spans="2:7" ht="12.75">
      <c r="B13" s="2" t="s">
        <v>25</v>
      </c>
      <c r="C13" s="1">
        <f>C3+C5-C6</f>
        <v>11681.019999999997</v>
      </c>
      <c r="D13" s="1" t="s">
        <v>7</v>
      </c>
      <c r="E13" s="1" t="s">
        <v>26</v>
      </c>
      <c r="F13" s="1">
        <v>5274.2</v>
      </c>
      <c r="G13" s="1">
        <v>4167.13</v>
      </c>
    </row>
    <row r="14" spans="2:8" ht="12.75">
      <c r="B14" s="2"/>
      <c r="D14" s="1"/>
      <c r="F14" s="3">
        <f>F2+F3+F4+F5+F6+F7+F8+F9+F10+F11+F12+F13</f>
        <v>63290.29</v>
      </c>
      <c r="G14" s="3">
        <f>G2+G3+G4+G5+G6+G7+G8+G9+G10+G11+G12+G13</f>
        <v>56652.95</v>
      </c>
      <c r="H14" s="3">
        <f>H2+H3+H4+H5+H6+H7+H8+H9+H10+H11+H12+H13</f>
        <v>1798.6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14793.12</v>
      </c>
      <c r="E17" s="9">
        <v>1232.76</v>
      </c>
      <c r="F17" s="9">
        <v>1232.76</v>
      </c>
      <c r="G17" s="9">
        <v>1232.76</v>
      </c>
      <c r="H17" s="9">
        <v>1232.76</v>
      </c>
      <c r="I17" s="9">
        <v>1232.76</v>
      </c>
      <c r="J17" s="9">
        <v>1232.76</v>
      </c>
      <c r="K17" s="9">
        <v>1232.76</v>
      </c>
      <c r="L17" s="9">
        <v>1232.76</v>
      </c>
      <c r="M17" s="9">
        <v>1232.76</v>
      </c>
      <c r="N17" s="9">
        <v>1232.76</v>
      </c>
      <c r="O17" s="9">
        <v>1232.76</v>
      </c>
      <c r="P17" s="9">
        <v>1232.76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457.56</v>
      </c>
      <c r="E18" s="9">
        <v>38.13</v>
      </c>
      <c r="F18" s="9">
        <v>38.13</v>
      </c>
      <c r="G18" s="9">
        <v>38.13</v>
      </c>
      <c r="H18" s="9">
        <v>38.13</v>
      </c>
      <c r="I18" s="9">
        <v>38.13</v>
      </c>
      <c r="J18" s="9">
        <v>38.13</v>
      </c>
      <c r="K18" s="9">
        <v>38.13</v>
      </c>
      <c r="L18" s="9">
        <v>38.13</v>
      </c>
      <c r="M18" s="9">
        <v>38.13</v>
      </c>
      <c r="N18" s="9">
        <v>38.13</v>
      </c>
      <c r="O18" s="9">
        <v>38.13</v>
      </c>
      <c r="P18" s="9">
        <v>38.13</v>
      </c>
    </row>
    <row r="19" spans="1:16" ht="12.75">
      <c r="A19" s="21">
        <v>3</v>
      </c>
      <c r="B19" s="12" t="s">
        <v>37</v>
      </c>
      <c r="C19" s="9">
        <f t="shared" si="0"/>
        <v>1423.4399999999996</v>
      </c>
      <c r="E19" s="13">
        <v>118.62</v>
      </c>
      <c r="F19" s="13">
        <v>118.62</v>
      </c>
      <c r="G19" s="13">
        <v>118.62</v>
      </c>
      <c r="H19" s="13">
        <v>118.62</v>
      </c>
      <c r="I19" s="13">
        <v>118.62</v>
      </c>
      <c r="J19" s="13">
        <v>118.62</v>
      </c>
      <c r="K19" s="13">
        <v>118.62</v>
      </c>
      <c r="L19" s="13">
        <v>118.62</v>
      </c>
      <c r="M19" s="13">
        <v>118.62</v>
      </c>
      <c r="N19" s="13">
        <v>118.62</v>
      </c>
      <c r="O19" s="13">
        <v>118.62</v>
      </c>
      <c r="P19" s="13">
        <v>118.62</v>
      </c>
    </row>
    <row r="20" spans="1:16" ht="12.75">
      <c r="A20" s="19">
        <v>4</v>
      </c>
      <c r="B20" s="22" t="s">
        <v>64</v>
      </c>
      <c r="C20" s="9">
        <f t="shared" si="0"/>
        <v>203.4</v>
      </c>
      <c r="E20" s="5">
        <v>0</v>
      </c>
      <c r="F20" s="5">
        <v>0</v>
      </c>
      <c r="G20" s="5">
        <v>203.4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9658.799999999997</v>
      </c>
      <c r="E21" s="5">
        <v>804.9</v>
      </c>
      <c r="F21" s="5">
        <v>804.9</v>
      </c>
      <c r="G21" s="5">
        <v>804.9</v>
      </c>
      <c r="H21" s="5">
        <v>804.9</v>
      </c>
      <c r="I21" s="5">
        <v>804.9</v>
      </c>
      <c r="J21" s="5">
        <v>804.9</v>
      </c>
      <c r="K21" s="5">
        <v>804.9</v>
      </c>
      <c r="L21" s="5">
        <v>804.9</v>
      </c>
      <c r="M21" s="5">
        <v>804.9</v>
      </c>
      <c r="N21" s="5">
        <v>804.9</v>
      </c>
      <c r="O21" s="5">
        <v>804.9</v>
      </c>
      <c r="P21" s="5">
        <v>804.9</v>
      </c>
    </row>
    <row r="22" spans="1:16" ht="22.5">
      <c r="A22" s="21">
        <v>6</v>
      </c>
      <c r="B22" s="12" t="s">
        <v>41</v>
      </c>
      <c r="C22" s="9">
        <f t="shared" si="0"/>
        <v>3660.120000000001</v>
      </c>
      <c r="E22" s="5">
        <v>305.01</v>
      </c>
      <c r="F22" s="5">
        <v>305.01</v>
      </c>
      <c r="G22" s="5">
        <v>305.01</v>
      </c>
      <c r="H22" s="5">
        <v>305.01</v>
      </c>
      <c r="I22" s="5">
        <v>305.01</v>
      </c>
      <c r="J22" s="5">
        <v>305.01</v>
      </c>
      <c r="K22" s="5">
        <v>305.01</v>
      </c>
      <c r="L22" s="5">
        <v>305.01</v>
      </c>
      <c r="M22" s="5">
        <v>305.01</v>
      </c>
      <c r="N22" s="5">
        <v>305.01</v>
      </c>
      <c r="O22" s="5">
        <v>305.01</v>
      </c>
      <c r="P22" s="5">
        <v>305.01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11793.839999999998</v>
      </c>
      <c r="E24" s="15">
        <v>982.82</v>
      </c>
      <c r="F24" s="15">
        <v>982.82</v>
      </c>
      <c r="G24" s="15">
        <v>982.82</v>
      </c>
      <c r="H24" s="15">
        <v>982.82</v>
      </c>
      <c r="I24" s="15">
        <v>982.82</v>
      </c>
      <c r="J24" s="15">
        <v>982.82</v>
      </c>
      <c r="K24" s="15">
        <v>982.82</v>
      </c>
      <c r="L24" s="15">
        <v>982.82</v>
      </c>
      <c r="M24" s="15">
        <v>982.82</v>
      </c>
      <c r="N24" s="15">
        <v>982.82</v>
      </c>
      <c r="O24" s="15">
        <v>982.82</v>
      </c>
      <c r="P24" s="15">
        <v>982.82</v>
      </c>
    </row>
    <row r="25" spans="1:16" ht="12.75">
      <c r="A25" s="21">
        <v>9</v>
      </c>
      <c r="B25" s="16" t="s">
        <v>45</v>
      </c>
      <c r="C25" s="9">
        <f t="shared" si="0"/>
        <v>8133.7199999999975</v>
      </c>
      <c r="E25" s="5">
        <v>677.81</v>
      </c>
      <c r="F25" s="5">
        <v>677.81</v>
      </c>
      <c r="G25" s="5">
        <v>677.81</v>
      </c>
      <c r="H25" s="5">
        <v>677.81</v>
      </c>
      <c r="I25" s="5">
        <v>677.81</v>
      </c>
      <c r="J25" s="5">
        <v>677.81</v>
      </c>
      <c r="K25" s="5">
        <v>677.81</v>
      </c>
      <c r="L25" s="5">
        <v>677.81</v>
      </c>
      <c r="M25" s="5">
        <v>677.81</v>
      </c>
      <c r="N25" s="5">
        <v>677.81</v>
      </c>
      <c r="O25" s="5">
        <v>677.81</v>
      </c>
      <c r="P25" s="5">
        <v>677.81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101.64</v>
      </c>
      <c r="E27" s="5">
        <v>8.47</v>
      </c>
      <c r="F27" s="5">
        <v>8.47</v>
      </c>
      <c r="G27" s="5">
        <v>8.47</v>
      </c>
      <c r="H27" s="5">
        <v>8.47</v>
      </c>
      <c r="I27" s="5">
        <v>8.47</v>
      </c>
      <c r="J27" s="5">
        <v>8.47</v>
      </c>
      <c r="K27" s="5">
        <v>8.47</v>
      </c>
      <c r="L27" s="5">
        <v>8.47</v>
      </c>
      <c r="M27" s="5">
        <v>8.47</v>
      </c>
      <c r="N27" s="5">
        <v>8.47</v>
      </c>
      <c r="O27" s="5">
        <v>8.47</v>
      </c>
      <c r="P27" s="5">
        <v>8.47</v>
      </c>
    </row>
    <row r="28" spans="1:16" ht="33.75">
      <c r="A28" s="21">
        <v>12</v>
      </c>
      <c r="B28" s="6" t="s">
        <v>51</v>
      </c>
      <c r="C28" s="9">
        <f t="shared" si="0"/>
        <v>4066.8000000000006</v>
      </c>
      <c r="E28" s="15">
        <v>338.9</v>
      </c>
      <c r="F28" s="15">
        <v>338.9</v>
      </c>
      <c r="G28" s="15">
        <v>338.9</v>
      </c>
      <c r="H28" s="15">
        <v>338.9</v>
      </c>
      <c r="I28" s="15">
        <v>338.9</v>
      </c>
      <c r="J28" s="15">
        <v>338.9</v>
      </c>
      <c r="K28" s="15">
        <v>338.9</v>
      </c>
      <c r="L28" s="15">
        <v>338.9</v>
      </c>
      <c r="M28" s="15">
        <v>338.9</v>
      </c>
      <c r="N28" s="15">
        <v>338.9</v>
      </c>
      <c r="O28" s="15">
        <v>338.9</v>
      </c>
      <c r="P28" s="15">
        <v>338.9</v>
      </c>
    </row>
    <row r="29" spans="1:16" ht="12.75">
      <c r="A29" s="19"/>
      <c r="B29" s="6" t="s">
        <v>52</v>
      </c>
      <c r="C29" s="15">
        <f>SUM(C17:C28)</f>
        <v>54292.44</v>
      </c>
      <c r="E29" s="15">
        <f>E17+E18+E19+E21+E22+E24+E25+E26+E27+E28</f>
        <v>4507.42</v>
      </c>
      <c r="F29" s="15">
        <f aca="true" t="shared" si="1" ref="F29:P29">F17+F18+F19+F21+F22+F24+F25+F26+F27+F28</f>
        <v>4507.42</v>
      </c>
      <c r="G29" s="15">
        <f>SUM(G17:G28)</f>
        <v>4710.820000000001</v>
      </c>
      <c r="H29" s="15">
        <f t="shared" si="1"/>
        <v>4507.42</v>
      </c>
      <c r="I29" s="15">
        <f t="shared" si="1"/>
        <v>4507.42</v>
      </c>
      <c r="J29" s="15">
        <f t="shared" si="1"/>
        <v>4507.42</v>
      </c>
      <c r="K29" s="15">
        <f t="shared" si="1"/>
        <v>4507.42</v>
      </c>
      <c r="L29" s="15">
        <f t="shared" si="1"/>
        <v>4507.42</v>
      </c>
      <c r="M29" s="15">
        <f t="shared" si="1"/>
        <v>4507.42</v>
      </c>
      <c r="N29" s="15">
        <f t="shared" si="1"/>
        <v>4507.42</v>
      </c>
      <c r="O29" s="15">
        <f t="shared" si="1"/>
        <v>4507.42</v>
      </c>
      <c r="P29" s="15">
        <f t="shared" si="1"/>
        <v>4507.42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54301.9</v>
      </c>
      <c r="E35" s="17">
        <f>E29+E30</f>
        <v>4507.42</v>
      </c>
      <c r="F35" s="17">
        <f aca="true" t="shared" si="3" ref="F35:P35">F29+F30</f>
        <v>4507.42</v>
      </c>
      <c r="G35" s="17">
        <f t="shared" si="3"/>
        <v>4710.820000000001</v>
      </c>
      <c r="H35" s="17">
        <f t="shared" si="3"/>
        <v>4507.42</v>
      </c>
      <c r="I35" s="17">
        <f t="shared" si="3"/>
        <v>4507.42</v>
      </c>
      <c r="J35" s="17">
        <f t="shared" si="3"/>
        <v>4507.42</v>
      </c>
      <c r="K35" s="17">
        <f t="shared" si="3"/>
        <v>4507.42</v>
      </c>
      <c r="L35" s="17">
        <f t="shared" si="3"/>
        <v>4507.42</v>
      </c>
      <c r="M35" s="17">
        <f t="shared" si="3"/>
        <v>4516.88</v>
      </c>
      <c r="N35" s="17">
        <f t="shared" si="3"/>
        <v>4507.42</v>
      </c>
      <c r="O35" s="17">
        <f t="shared" si="3"/>
        <v>4507.42</v>
      </c>
      <c r="P35" s="17">
        <f t="shared" si="3"/>
        <v>4507.42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Q26" sqref="Q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169</v>
      </c>
      <c r="F1" s="1" t="s">
        <v>2</v>
      </c>
      <c r="G1" s="1" t="s">
        <v>3</v>
      </c>
    </row>
    <row r="2" spans="2:7" ht="12.75">
      <c r="B2" s="2" t="s">
        <v>170</v>
      </c>
      <c r="D2" s="1"/>
      <c r="E2" s="1" t="s">
        <v>5</v>
      </c>
      <c r="F2" s="1">
        <v>1022.78</v>
      </c>
      <c r="G2" s="1">
        <v>372.4</v>
      </c>
    </row>
    <row r="3" spans="2:7" ht="12.75">
      <c r="B3" s="2" t="s">
        <v>6</v>
      </c>
      <c r="C3" s="1">
        <v>1277.78</v>
      </c>
      <c r="D3" s="1" t="s">
        <v>7</v>
      </c>
      <c r="E3" s="1" t="s">
        <v>8</v>
      </c>
      <c r="F3" s="1">
        <v>1022.78</v>
      </c>
      <c r="G3" s="1">
        <v>1203.68</v>
      </c>
    </row>
    <row r="4" spans="2:7" ht="12.75">
      <c r="B4" s="2" t="s">
        <v>81</v>
      </c>
      <c r="C4" s="3">
        <f>F14</f>
        <v>12273.36</v>
      </c>
      <c r="D4" s="1" t="s">
        <v>7</v>
      </c>
      <c r="E4" s="1" t="s">
        <v>10</v>
      </c>
      <c r="F4" s="1">
        <v>1022.78</v>
      </c>
      <c r="G4" s="1">
        <v>1356.6</v>
      </c>
    </row>
    <row r="5" spans="2:7" ht="12.75">
      <c r="B5" s="2" t="s">
        <v>11</v>
      </c>
      <c r="C5" s="3">
        <f>G14+H14</f>
        <v>9433.53</v>
      </c>
      <c r="D5" s="1" t="s">
        <v>7</v>
      </c>
      <c r="E5" s="1" t="s">
        <v>12</v>
      </c>
      <c r="F5" s="1">
        <v>1022.78</v>
      </c>
      <c r="G5" s="1">
        <v>0</v>
      </c>
    </row>
    <row r="6" spans="2:7" ht="12.75">
      <c r="B6" s="2" t="s">
        <v>63</v>
      </c>
      <c r="C6" s="1">
        <f>C8+C9</f>
        <v>11117.9</v>
      </c>
      <c r="D6" s="1" t="s">
        <v>7</v>
      </c>
      <c r="E6" s="1" t="s">
        <v>14</v>
      </c>
      <c r="F6" s="1">
        <v>1022.78</v>
      </c>
      <c r="G6" s="1">
        <v>0</v>
      </c>
    </row>
    <row r="7" spans="2:7" ht="12.75">
      <c r="B7" s="2" t="s">
        <v>15</v>
      </c>
      <c r="D7" s="1"/>
      <c r="E7" s="1" t="s">
        <v>16</v>
      </c>
      <c r="F7" s="1">
        <v>1022.78</v>
      </c>
      <c r="G7" s="1">
        <v>1103.9</v>
      </c>
    </row>
    <row r="8" spans="2:16" ht="12.75">
      <c r="B8" s="2" t="s">
        <v>17</v>
      </c>
      <c r="C8" s="3">
        <f>C28</f>
        <v>11117.9</v>
      </c>
      <c r="D8" s="1" t="s">
        <v>7</v>
      </c>
      <c r="E8" s="3" t="s">
        <v>18</v>
      </c>
      <c r="F8" s="3">
        <v>1022.78</v>
      </c>
      <c r="G8" s="3">
        <v>1853.37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1022.78</v>
      </c>
      <c r="G9" s="1">
        <v>678.3</v>
      </c>
    </row>
    <row r="10" spans="2:7" ht="12.75">
      <c r="B10" s="2"/>
      <c r="D10" s="1"/>
      <c r="E10" s="1" t="s">
        <v>21</v>
      </c>
      <c r="F10" s="1">
        <v>1022.78</v>
      </c>
      <c r="G10" s="1">
        <v>592.1</v>
      </c>
    </row>
    <row r="11" spans="2:7" ht="12.75">
      <c r="B11" s="2"/>
      <c r="D11" s="1"/>
      <c r="E11" s="1" t="s">
        <v>22</v>
      </c>
      <c r="F11" s="1">
        <v>1022.78</v>
      </c>
      <c r="G11" s="1">
        <v>1095.58</v>
      </c>
    </row>
    <row r="12" spans="2:7" ht="12.75">
      <c r="B12" s="2" t="s">
        <v>23</v>
      </c>
      <c r="C12" s="1">
        <v>8297.61</v>
      </c>
      <c r="D12" s="1" t="s">
        <v>7</v>
      </c>
      <c r="E12" s="1" t="s">
        <v>24</v>
      </c>
      <c r="F12" s="1">
        <v>1022.78</v>
      </c>
      <c r="G12" s="1">
        <v>672.44</v>
      </c>
    </row>
    <row r="13" spans="2:7" ht="12.75">
      <c r="B13" s="2" t="s">
        <v>25</v>
      </c>
      <c r="C13" s="1">
        <f>C3+C5-C6</f>
        <v>-406.5899999999983</v>
      </c>
      <c r="D13" s="1" t="s">
        <v>7</v>
      </c>
      <c r="E13" s="1" t="s">
        <v>26</v>
      </c>
      <c r="F13" s="1">
        <v>1022.78</v>
      </c>
      <c r="G13" s="1">
        <v>505.16</v>
      </c>
    </row>
    <row r="14" spans="2:8" ht="12.75">
      <c r="B14" s="2"/>
      <c r="D14" s="1"/>
      <c r="F14" s="3">
        <f>F2+F3+F4+F5+F6+F7+F8+F9+F10+F11+F12+F13</f>
        <v>12273.36</v>
      </c>
      <c r="G14" s="3">
        <f>G2+G3+G4+G5+G6+G7+G8+G9+G10+G11+G12+G13</f>
        <v>9433.53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3303.600000000001</v>
      </c>
      <c r="E17" s="9">
        <v>275.3</v>
      </c>
      <c r="F17" s="9">
        <v>275.3</v>
      </c>
      <c r="G17" s="9">
        <v>275.3</v>
      </c>
      <c r="H17" s="9">
        <v>275.3</v>
      </c>
      <c r="I17" s="9">
        <v>275.3</v>
      </c>
      <c r="J17" s="9">
        <v>275.3</v>
      </c>
      <c r="K17" s="9">
        <v>275.3</v>
      </c>
      <c r="L17" s="9">
        <v>275.3</v>
      </c>
      <c r="M17" s="9">
        <v>275.3</v>
      </c>
      <c r="N17" s="9">
        <v>275.3</v>
      </c>
      <c r="O17" s="9">
        <v>275.3</v>
      </c>
      <c r="P17" s="9">
        <v>275.3</v>
      </c>
    </row>
    <row r="18" spans="1:16" ht="12.75">
      <c r="A18" s="10" t="s">
        <v>34</v>
      </c>
      <c r="B18" s="8" t="s">
        <v>35</v>
      </c>
      <c r="C18" s="9">
        <f aca="true" t="shared" si="0" ref="C18:C27">E18+F18+G18+H18+I18+J18+K18+L18+M18+N18+O18+P18</f>
        <v>166.08</v>
      </c>
      <c r="E18" s="9">
        <v>13.84</v>
      </c>
      <c r="F18" s="9">
        <v>13.84</v>
      </c>
      <c r="G18" s="9">
        <v>13.84</v>
      </c>
      <c r="H18" s="9">
        <v>13.84</v>
      </c>
      <c r="I18" s="9">
        <v>13.84</v>
      </c>
      <c r="J18" s="9">
        <v>13.84</v>
      </c>
      <c r="K18" s="9">
        <v>13.84</v>
      </c>
      <c r="L18" s="9">
        <v>13.84</v>
      </c>
      <c r="M18" s="9">
        <v>13.84</v>
      </c>
      <c r="N18" s="9">
        <v>13.84</v>
      </c>
      <c r="O18" s="9">
        <v>13.84</v>
      </c>
      <c r="P18" s="9">
        <v>13.84</v>
      </c>
    </row>
    <row r="19" spans="1:16" ht="12.75">
      <c r="A19" s="11" t="s">
        <v>36</v>
      </c>
      <c r="B19" s="12" t="s">
        <v>37</v>
      </c>
      <c r="C19" s="9">
        <f t="shared" si="0"/>
        <v>516.72</v>
      </c>
      <c r="E19" s="13">
        <v>43.06</v>
      </c>
      <c r="F19" s="13">
        <v>43.06</v>
      </c>
      <c r="G19" s="13">
        <v>43.06</v>
      </c>
      <c r="H19" s="13">
        <v>43.06</v>
      </c>
      <c r="I19" s="13">
        <v>43.06</v>
      </c>
      <c r="J19" s="13">
        <v>43.06</v>
      </c>
      <c r="K19" s="13">
        <v>43.06</v>
      </c>
      <c r="L19" s="13">
        <v>43.06</v>
      </c>
      <c r="M19" s="13">
        <v>43.06</v>
      </c>
      <c r="N19" s="13">
        <v>43.06</v>
      </c>
      <c r="O19" s="13">
        <v>43.06</v>
      </c>
      <c r="P19" s="13">
        <v>43.06</v>
      </c>
    </row>
    <row r="20" spans="1:16" ht="12.75">
      <c r="A20" s="11"/>
      <c r="B20" s="12" t="s">
        <v>64</v>
      </c>
      <c r="C20" s="9">
        <f t="shared" si="0"/>
        <v>403.92</v>
      </c>
      <c r="E20" s="5"/>
      <c r="F20" s="5"/>
      <c r="G20" s="5"/>
      <c r="H20" s="5">
        <v>44.88</v>
      </c>
      <c r="I20" s="5">
        <v>44.88</v>
      </c>
      <c r="J20" s="5">
        <v>44.88</v>
      </c>
      <c r="K20" s="5">
        <v>44.88</v>
      </c>
      <c r="L20" s="5">
        <v>44.88</v>
      </c>
      <c r="M20" s="5">
        <v>44.88</v>
      </c>
      <c r="N20" s="5">
        <v>44.88</v>
      </c>
      <c r="O20" s="5">
        <v>44.88</v>
      </c>
      <c r="P20" s="5">
        <v>44.88</v>
      </c>
    </row>
    <row r="21" spans="1:16" ht="22.5">
      <c r="A21" s="4" t="s">
        <v>38</v>
      </c>
      <c r="B21" s="12" t="s">
        <v>39</v>
      </c>
      <c r="C21" s="9">
        <f t="shared" si="0"/>
        <v>590.6400000000001</v>
      </c>
      <c r="E21" s="5">
        <v>49.22</v>
      </c>
      <c r="F21" s="5">
        <v>49.22</v>
      </c>
      <c r="G21" s="5">
        <v>49.22</v>
      </c>
      <c r="H21" s="5">
        <v>49.22</v>
      </c>
      <c r="I21" s="5">
        <v>49.22</v>
      </c>
      <c r="J21" s="5">
        <v>49.22</v>
      </c>
      <c r="K21" s="5">
        <v>49.22</v>
      </c>
      <c r="L21" s="5">
        <v>49.22</v>
      </c>
      <c r="M21" s="5">
        <v>49.22</v>
      </c>
      <c r="N21" s="5">
        <v>49.22</v>
      </c>
      <c r="O21" s="5">
        <v>49.22</v>
      </c>
      <c r="P21" s="5">
        <v>49.22</v>
      </c>
    </row>
    <row r="22" spans="1:16" ht="22.5">
      <c r="A22" s="4" t="s">
        <v>40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4" t="s">
        <v>42</v>
      </c>
      <c r="B23" s="12" t="s">
        <v>43</v>
      </c>
      <c r="C23" s="9">
        <f t="shared" si="0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4" t="s">
        <v>44</v>
      </c>
      <c r="B24" s="16" t="s">
        <v>45</v>
      </c>
      <c r="C24" s="9">
        <f t="shared" si="0"/>
        <v>2952.9599999999996</v>
      </c>
      <c r="E24" s="5">
        <v>246.08</v>
      </c>
      <c r="F24" s="5">
        <v>246.08</v>
      </c>
      <c r="G24" s="5">
        <v>246.08</v>
      </c>
      <c r="H24" s="5">
        <v>246.08</v>
      </c>
      <c r="I24" s="5">
        <v>246.08</v>
      </c>
      <c r="J24" s="5">
        <v>246.08</v>
      </c>
      <c r="K24" s="5">
        <v>246.08</v>
      </c>
      <c r="L24" s="5">
        <v>246.08</v>
      </c>
      <c r="M24" s="5">
        <v>246.08</v>
      </c>
      <c r="N24" s="5">
        <v>246.08</v>
      </c>
      <c r="O24" s="5">
        <v>246.08</v>
      </c>
      <c r="P24" s="5">
        <v>246.08</v>
      </c>
    </row>
    <row r="25" spans="1:16" ht="12.75">
      <c r="A25" s="4" t="s">
        <v>46</v>
      </c>
      <c r="B25" s="12" t="s">
        <v>47</v>
      </c>
      <c r="C25" s="9">
        <f t="shared" si="0"/>
        <v>1707.5</v>
      </c>
      <c r="E25" s="5"/>
      <c r="F25" s="5"/>
      <c r="G25" s="5"/>
      <c r="H25" s="5"/>
      <c r="I25" s="5">
        <v>1707.5</v>
      </c>
      <c r="J25" s="5"/>
      <c r="K25" s="5"/>
      <c r="L25" s="5"/>
      <c r="M25" s="5"/>
      <c r="N25" s="5"/>
      <c r="O25" s="5"/>
      <c r="P25" s="5"/>
    </row>
    <row r="26" spans="1:16" ht="22.5">
      <c r="A26" s="4" t="s">
        <v>48</v>
      </c>
      <c r="B26" s="12" t="s">
        <v>49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33.75">
      <c r="A27" s="14" t="s">
        <v>50</v>
      </c>
      <c r="B27" s="6" t="s">
        <v>51</v>
      </c>
      <c r="C27" s="9">
        <f t="shared" si="0"/>
        <v>1476.4799999999998</v>
      </c>
      <c r="E27" s="15">
        <v>123.04</v>
      </c>
      <c r="F27" s="15">
        <v>123.04</v>
      </c>
      <c r="G27" s="15">
        <v>123.04</v>
      </c>
      <c r="H27" s="15">
        <v>123.04</v>
      </c>
      <c r="I27" s="15">
        <v>123.04</v>
      </c>
      <c r="J27" s="15">
        <v>123.04</v>
      </c>
      <c r="K27" s="15">
        <v>123.04</v>
      </c>
      <c r="L27" s="15">
        <v>123.04</v>
      </c>
      <c r="M27" s="15">
        <v>123.04</v>
      </c>
      <c r="N27" s="15">
        <v>123.04</v>
      </c>
      <c r="O27" s="15">
        <v>123.04</v>
      </c>
      <c r="P27" s="15">
        <v>123.04</v>
      </c>
    </row>
    <row r="28" spans="1:16" ht="12.75">
      <c r="A28" s="14"/>
      <c r="B28" s="6" t="s">
        <v>52</v>
      </c>
      <c r="C28" s="15">
        <f>SUM(C17:C27)</f>
        <v>11117.9</v>
      </c>
      <c r="E28" s="15">
        <f aca="true" t="shared" si="1" ref="E28:P28">SUM(E17:E27)</f>
        <v>750.54</v>
      </c>
      <c r="F28" s="15">
        <f t="shared" si="1"/>
        <v>750.54</v>
      </c>
      <c r="G28" s="15">
        <f t="shared" si="1"/>
        <v>750.54</v>
      </c>
      <c r="H28" s="15">
        <f t="shared" si="1"/>
        <v>795.42</v>
      </c>
      <c r="I28" s="15">
        <f t="shared" si="1"/>
        <v>2502.92</v>
      </c>
      <c r="J28" s="15">
        <f t="shared" si="1"/>
        <v>795.42</v>
      </c>
      <c r="K28" s="15">
        <f t="shared" si="1"/>
        <v>795.42</v>
      </c>
      <c r="L28" s="15">
        <f t="shared" si="1"/>
        <v>795.42</v>
      </c>
      <c r="M28" s="15">
        <f t="shared" si="1"/>
        <v>795.42</v>
      </c>
      <c r="N28" s="15">
        <f t="shared" si="1"/>
        <v>795.42</v>
      </c>
      <c r="O28" s="15">
        <f t="shared" si="1"/>
        <v>795.42</v>
      </c>
      <c r="P28" s="15">
        <f t="shared" si="1"/>
        <v>795.42</v>
      </c>
    </row>
    <row r="29" spans="1:16" ht="12.75">
      <c r="A29" s="4" t="s">
        <v>53</v>
      </c>
      <c r="B29" s="5" t="s">
        <v>19</v>
      </c>
      <c r="C29" s="15">
        <f>C30+C31+C32+C33</f>
        <v>0</v>
      </c>
      <c r="E29" s="15">
        <f>E30+E31+E32+E33</f>
        <v>0</v>
      </c>
      <c r="F29" s="15">
        <f aca="true" t="shared" si="2" ref="F29:P29">F30+F31+F32+F33</f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5">
        <f t="shared" si="2"/>
        <v>0</v>
      </c>
    </row>
    <row r="30" spans="1:16" ht="12.75">
      <c r="A30" s="4"/>
      <c r="B30" s="4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23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56</v>
      </c>
      <c r="C34" s="17">
        <f>C28+C29</f>
        <v>11117.9</v>
      </c>
      <c r="E34" s="17">
        <f>E28+E29</f>
        <v>750.54</v>
      </c>
      <c r="F34" s="17">
        <f aca="true" t="shared" si="3" ref="F34:P34">F28+F29</f>
        <v>750.54</v>
      </c>
      <c r="G34" s="17">
        <f t="shared" si="3"/>
        <v>750.54</v>
      </c>
      <c r="H34" s="17">
        <f t="shared" si="3"/>
        <v>795.42</v>
      </c>
      <c r="I34" s="17">
        <f t="shared" si="3"/>
        <v>2502.92</v>
      </c>
      <c r="J34" s="17">
        <f t="shared" si="3"/>
        <v>795.42</v>
      </c>
      <c r="K34" s="17">
        <f t="shared" si="3"/>
        <v>795.42</v>
      </c>
      <c r="L34" s="17">
        <f t="shared" si="3"/>
        <v>795.42</v>
      </c>
      <c r="M34" s="17">
        <f t="shared" si="3"/>
        <v>795.42</v>
      </c>
      <c r="N34" s="17">
        <f t="shared" si="3"/>
        <v>795.42</v>
      </c>
      <c r="O34" s="17">
        <f t="shared" si="3"/>
        <v>795.42</v>
      </c>
      <c r="P34" s="17">
        <f t="shared" si="3"/>
        <v>795.42</v>
      </c>
    </row>
    <row r="36" ht="12.75">
      <c r="B36" s="18" t="s">
        <v>57</v>
      </c>
    </row>
    <row r="37" ht="12.75">
      <c r="B37" s="18"/>
    </row>
    <row r="38" ht="12.75">
      <c r="B38" s="18" t="s">
        <v>58</v>
      </c>
    </row>
    <row r="39" ht="12.75">
      <c r="B39" s="18"/>
    </row>
    <row r="40" ht="12.75">
      <c r="B40" s="18" t="s">
        <v>59</v>
      </c>
    </row>
    <row r="41" ht="12.75">
      <c r="B41" s="18"/>
    </row>
    <row r="42" ht="12.75">
      <c r="B42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D10" sqref="D10:D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171</v>
      </c>
      <c r="F1" s="1" t="s">
        <v>2</v>
      </c>
      <c r="G1" s="1" t="s">
        <v>3</v>
      </c>
    </row>
    <row r="2" spans="2:8" ht="12.75">
      <c r="B2" s="2" t="s">
        <v>172</v>
      </c>
      <c r="D2" s="1"/>
      <c r="E2" s="1" t="s">
        <v>5</v>
      </c>
      <c r="F2" s="1">
        <v>1095.58</v>
      </c>
      <c r="G2" s="1">
        <v>1035.8</v>
      </c>
      <c r="H2" s="1">
        <v>540.8</v>
      </c>
    </row>
    <row r="3" spans="2:7" ht="12.75">
      <c r="B3" s="2" t="s">
        <v>6</v>
      </c>
      <c r="C3" s="1">
        <v>11484.01</v>
      </c>
      <c r="D3" s="1" t="s">
        <v>7</v>
      </c>
      <c r="E3" s="1" t="s">
        <v>8</v>
      </c>
      <c r="F3" s="1">
        <v>1095.58</v>
      </c>
      <c r="G3" s="1">
        <v>574.77</v>
      </c>
    </row>
    <row r="4" spans="2:7" ht="12.75">
      <c r="B4" s="2" t="s">
        <v>81</v>
      </c>
      <c r="C4" s="3">
        <f>F14</f>
        <v>13146.96</v>
      </c>
      <c r="D4" s="1" t="s">
        <v>7</v>
      </c>
      <c r="E4" s="1" t="s">
        <v>10</v>
      </c>
      <c r="F4" s="1">
        <v>1095.58</v>
      </c>
      <c r="G4" s="1">
        <v>1616.39</v>
      </c>
    </row>
    <row r="5" spans="2:7" ht="12.75">
      <c r="B5" s="2" t="s">
        <v>70</v>
      </c>
      <c r="C5" s="3">
        <f>G14+H14</f>
        <v>13681.939999999999</v>
      </c>
      <c r="D5" s="1" t="s">
        <v>7</v>
      </c>
      <c r="E5" s="1" t="s">
        <v>12</v>
      </c>
      <c r="F5" s="1">
        <v>1095.58</v>
      </c>
      <c r="G5" s="1">
        <v>1095.58</v>
      </c>
    </row>
    <row r="6" spans="2:7" ht="12.75">
      <c r="B6" s="2" t="s">
        <v>63</v>
      </c>
      <c r="C6" s="1">
        <f>C8+C9</f>
        <v>20971.08</v>
      </c>
      <c r="D6" s="1" t="s">
        <v>7</v>
      </c>
      <c r="E6" s="1" t="s">
        <v>14</v>
      </c>
      <c r="F6" s="1">
        <v>1095.58</v>
      </c>
      <c r="G6" s="1">
        <v>574.77</v>
      </c>
    </row>
    <row r="7" spans="2:7" ht="12.75">
      <c r="B7" s="2" t="s">
        <v>15</v>
      </c>
      <c r="D7" s="1"/>
      <c r="E7" s="1" t="s">
        <v>16</v>
      </c>
      <c r="F7" s="1">
        <v>1095.58</v>
      </c>
      <c r="G7" s="1">
        <v>1616.39</v>
      </c>
    </row>
    <row r="8" spans="2:16" ht="12.75">
      <c r="B8" s="2" t="s">
        <v>17</v>
      </c>
      <c r="C8" s="3">
        <f>C27</f>
        <v>20571.08</v>
      </c>
      <c r="D8" s="1" t="s">
        <v>7</v>
      </c>
      <c r="E8" s="3" t="s">
        <v>18</v>
      </c>
      <c r="F8" s="3">
        <v>1095.58</v>
      </c>
      <c r="G8" s="3">
        <v>1095.58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C28</f>
        <v>400</v>
      </c>
      <c r="D9" s="1" t="s">
        <v>7</v>
      </c>
      <c r="E9" s="1" t="s">
        <v>20</v>
      </c>
      <c r="F9" s="1">
        <v>1095.58</v>
      </c>
      <c r="G9" s="1">
        <v>1095.58</v>
      </c>
    </row>
    <row r="10" spans="2:7" ht="12.75">
      <c r="B10" s="2"/>
      <c r="D10" s="1"/>
      <c r="E10" s="1" t="s">
        <v>21</v>
      </c>
      <c r="F10" s="1">
        <v>1095.58</v>
      </c>
      <c r="G10" s="1">
        <v>574.77</v>
      </c>
    </row>
    <row r="11" spans="2:7" ht="12.75">
      <c r="B11" s="2"/>
      <c r="D11" s="1"/>
      <c r="E11" s="1" t="s">
        <v>22</v>
      </c>
      <c r="F11" s="1">
        <v>1095.58</v>
      </c>
      <c r="G11" s="1">
        <v>1095.58</v>
      </c>
    </row>
    <row r="12" spans="2:7" ht="12.75">
      <c r="B12" s="2" t="s">
        <v>23</v>
      </c>
      <c r="C12" s="1">
        <v>520.81</v>
      </c>
      <c r="D12" s="1" t="s">
        <v>7</v>
      </c>
      <c r="E12" s="1" t="s">
        <v>24</v>
      </c>
      <c r="F12" s="1">
        <v>1095.58</v>
      </c>
      <c r="G12" s="1">
        <v>1616.39</v>
      </c>
    </row>
    <row r="13" spans="2:7" ht="12.75">
      <c r="B13" s="2" t="s">
        <v>25</v>
      </c>
      <c r="C13" s="1">
        <f>C3+C5-C6</f>
        <v>4194.869999999995</v>
      </c>
      <c r="D13" s="1" t="s">
        <v>7</v>
      </c>
      <c r="E13" s="1" t="s">
        <v>26</v>
      </c>
      <c r="F13" s="1">
        <v>1095.58</v>
      </c>
      <c r="G13" s="1">
        <v>1149.54</v>
      </c>
    </row>
    <row r="14" spans="2:8" ht="12.75">
      <c r="B14" s="2"/>
      <c r="D14" s="1"/>
      <c r="F14" s="3">
        <f>F2+F3+F4+F5+F6+F7+F8+F9+F10+F11+F12+F13</f>
        <v>13146.96</v>
      </c>
      <c r="G14" s="3">
        <f>G2+G3+G4+G5+G6+G7+G8+G9+G10+G11+G12+G13</f>
        <v>13141.14</v>
      </c>
      <c r="H14" s="3">
        <f>H2+H3+H4+H5+H6+H7+H8+H9+H10+H11+H12+H13</f>
        <v>540.8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3261.48</v>
      </c>
      <c r="E17" s="9">
        <v>271.79</v>
      </c>
      <c r="F17" s="9">
        <v>271.79</v>
      </c>
      <c r="G17" s="9">
        <v>271.79</v>
      </c>
      <c r="H17" s="9">
        <v>271.79</v>
      </c>
      <c r="I17" s="9">
        <v>271.79</v>
      </c>
      <c r="J17" s="9">
        <v>271.79</v>
      </c>
      <c r="K17" s="9">
        <v>271.79</v>
      </c>
      <c r="L17" s="9">
        <v>271.79</v>
      </c>
      <c r="M17" s="9">
        <v>271.79</v>
      </c>
      <c r="N17" s="9">
        <v>271.79</v>
      </c>
      <c r="O17" s="9">
        <v>271.79</v>
      </c>
      <c r="P17" s="9">
        <v>271.79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100.91999999999997</v>
      </c>
      <c r="E18" s="9">
        <v>8.41</v>
      </c>
      <c r="F18" s="9">
        <v>8.41</v>
      </c>
      <c r="G18" s="9">
        <v>8.41</v>
      </c>
      <c r="H18" s="9">
        <v>8.41</v>
      </c>
      <c r="I18" s="9">
        <v>8.41</v>
      </c>
      <c r="J18" s="9">
        <v>8.41</v>
      </c>
      <c r="K18" s="9">
        <v>8.41</v>
      </c>
      <c r="L18" s="9">
        <v>8.41</v>
      </c>
      <c r="M18" s="9">
        <v>8.41</v>
      </c>
      <c r="N18" s="9">
        <v>8.41</v>
      </c>
      <c r="O18" s="9">
        <v>8.41</v>
      </c>
      <c r="P18" s="9">
        <v>8.41</v>
      </c>
    </row>
    <row r="19" spans="1:16" ht="12.75">
      <c r="A19" s="11" t="s">
        <v>36</v>
      </c>
      <c r="B19" s="12" t="s">
        <v>37</v>
      </c>
      <c r="C19" s="9">
        <f t="shared" si="0"/>
        <v>313.79999999999995</v>
      </c>
      <c r="E19" s="13">
        <v>26.15</v>
      </c>
      <c r="F19" s="13">
        <v>26.15</v>
      </c>
      <c r="G19" s="13">
        <v>26.15</v>
      </c>
      <c r="H19" s="13">
        <v>26.15</v>
      </c>
      <c r="I19" s="13">
        <v>26.15</v>
      </c>
      <c r="J19" s="13">
        <v>26.15</v>
      </c>
      <c r="K19" s="13">
        <v>26.15</v>
      </c>
      <c r="L19" s="13">
        <v>26.15</v>
      </c>
      <c r="M19" s="13">
        <v>26.15</v>
      </c>
      <c r="N19" s="13">
        <v>26.15</v>
      </c>
      <c r="O19" s="13">
        <v>26.15</v>
      </c>
      <c r="P19" s="13">
        <v>26.15</v>
      </c>
    </row>
    <row r="20" spans="1:16" ht="22.5">
      <c r="A20" s="4" t="s">
        <v>38</v>
      </c>
      <c r="B20" s="12" t="s">
        <v>39</v>
      </c>
      <c r="C20" s="9">
        <f t="shared" si="0"/>
        <v>2174.4</v>
      </c>
      <c r="E20" s="5">
        <v>181.2</v>
      </c>
      <c r="F20" s="5">
        <v>181.2</v>
      </c>
      <c r="G20" s="5">
        <v>181.2</v>
      </c>
      <c r="H20" s="5">
        <v>181.2</v>
      </c>
      <c r="I20" s="5">
        <v>181.2</v>
      </c>
      <c r="J20" s="5">
        <v>181.2</v>
      </c>
      <c r="K20" s="5">
        <v>181.2</v>
      </c>
      <c r="L20" s="5">
        <v>181.2</v>
      </c>
      <c r="M20" s="5">
        <v>181.2</v>
      </c>
      <c r="N20" s="5">
        <v>181.2</v>
      </c>
      <c r="O20" s="5">
        <v>181.2</v>
      </c>
      <c r="P20" s="5">
        <v>181.2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2600.28</v>
      </c>
      <c r="E22" s="15">
        <v>216.69</v>
      </c>
      <c r="F22" s="15">
        <v>216.69</v>
      </c>
      <c r="G22" s="15">
        <v>216.69</v>
      </c>
      <c r="H22" s="15">
        <v>216.69</v>
      </c>
      <c r="I22" s="15">
        <v>216.69</v>
      </c>
      <c r="J22" s="15">
        <v>216.69</v>
      </c>
      <c r="K22" s="15">
        <v>216.69</v>
      </c>
      <c r="L22" s="15">
        <v>216.69</v>
      </c>
      <c r="M22" s="15">
        <v>216.69</v>
      </c>
      <c r="N22" s="15">
        <v>216.69</v>
      </c>
      <c r="O22" s="15">
        <v>216.69</v>
      </c>
      <c r="P22" s="15">
        <v>216.69</v>
      </c>
    </row>
    <row r="23" spans="1:16" ht="12.75">
      <c r="A23" s="14" t="s">
        <v>44</v>
      </c>
      <c r="B23" s="16" t="s">
        <v>45</v>
      </c>
      <c r="C23" s="9">
        <f t="shared" si="0"/>
        <v>4393.56</v>
      </c>
      <c r="E23" s="5">
        <v>366.13</v>
      </c>
      <c r="F23" s="5">
        <v>366.13</v>
      </c>
      <c r="G23" s="5">
        <v>366.13</v>
      </c>
      <c r="H23" s="5">
        <v>366.13</v>
      </c>
      <c r="I23" s="5">
        <v>366.13</v>
      </c>
      <c r="J23" s="5">
        <v>366.13</v>
      </c>
      <c r="K23" s="5">
        <v>366.13</v>
      </c>
      <c r="L23" s="5">
        <v>366.13</v>
      </c>
      <c r="M23" s="5">
        <v>366.13</v>
      </c>
      <c r="N23" s="5">
        <v>366.13</v>
      </c>
      <c r="O23" s="5">
        <v>366.13</v>
      </c>
      <c r="P23" s="5">
        <v>366.13</v>
      </c>
    </row>
    <row r="24" spans="1:16" ht="12.75">
      <c r="A24" s="4" t="s">
        <v>46</v>
      </c>
      <c r="B24" s="12" t="s">
        <v>47</v>
      </c>
      <c r="C24" s="9">
        <f t="shared" si="0"/>
        <v>6830</v>
      </c>
      <c r="E24" s="5"/>
      <c r="F24" s="5"/>
      <c r="G24" s="5"/>
      <c r="H24" s="5">
        <v>3415</v>
      </c>
      <c r="I24" s="5"/>
      <c r="J24" s="5"/>
      <c r="K24" s="5"/>
      <c r="L24" s="5"/>
      <c r="M24" s="5"/>
      <c r="N24" s="5">
        <v>3415</v>
      </c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896.6400000000002</v>
      </c>
      <c r="E26" s="15">
        <v>74.72</v>
      </c>
      <c r="F26" s="15">
        <v>74.72</v>
      </c>
      <c r="G26" s="15">
        <v>74.72</v>
      </c>
      <c r="H26" s="15">
        <v>74.72</v>
      </c>
      <c r="I26" s="15">
        <v>74.72</v>
      </c>
      <c r="J26" s="15">
        <v>74.72</v>
      </c>
      <c r="K26" s="15">
        <v>74.72</v>
      </c>
      <c r="L26" s="15">
        <v>74.72</v>
      </c>
      <c r="M26" s="15">
        <v>74.72</v>
      </c>
      <c r="N26" s="15">
        <v>74.72</v>
      </c>
      <c r="O26" s="15">
        <v>74.72</v>
      </c>
      <c r="P26" s="15">
        <v>74.72</v>
      </c>
    </row>
    <row r="27" spans="1:16" ht="12.75">
      <c r="A27" s="14"/>
      <c r="B27" s="6" t="s">
        <v>52</v>
      </c>
      <c r="C27" s="15">
        <f>SUM(C17:C26)</f>
        <v>20571.08</v>
      </c>
      <c r="E27" s="15">
        <f>SUM(E17:E26)</f>
        <v>1145.09</v>
      </c>
      <c r="F27" s="15">
        <f aca="true" t="shared" si="1" ref="F27:P27">SUM(F17:F26)</f>
        <v>1145.09</v>
      </c>
      <c r="G27" s="15">
        <f t="shared" si="1"/>
        <v>1145.09</v>
      </c>
      <c r="H27" s="15">
        <f t="shared" si="1"/>
        <v>4560.09</v>
      </c>
      <c r="I27" s="15">
        <f t="shared" si="1"/>
        <v>1145.09</v>
      </c>
      <c r="J27" s="15">
        <f t="shared" si="1"/>
        <v>1145.09</v>
      </c>
      <c r="K27" s="15">
        <f t="shared" si="1"/>
        <v>1145.09</v>
      </c>
      <c r="L27" s="15">
        <f t="shared" si="1"/>
        <v>1145.09</v>
      </c>
      <c r="M27" s="15">
        <f t="shared" si="1"/>
        <v>1145.09</v>
      </c>
      <c r="N27" s="15">
        <f t="shared" si="1"/>
        <v>4560.09</v>
      </c>
      <c r="O27" s="15">
        <f t="shared" si="1"/>
        <v>1145.09</v>
      </c>
      <c r="P27" s="15">
        <f t="shared" si="1"/>
        <v>1145.09</v>
      </c>
    </row>
    <row r="28" spans="1:16" ht="12.75">
      <c r="A28" s="4" t="s">
        <v>53</v>
      </c>
      <c r="B28" s="5" t="s">
        <v>19</v>
      </c>
      <c r="C28" s="15">
        <f>C29+C30+C31+C32</f>
        <v>400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400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 t="s">
        <v>173</v>
      </c>
      <c r="C29" s="9">
        <f>E29+F29+G29+H29+I29+J29+K29+L29+M29+N29+O29+P29</f>
        <v>400</v>
      </c>
      <c r="E29" s="4"/>
      <c r="F29" s="4"/>
      <c r="G29" s="4"/>
      <c r="H29" s="4"/>
      <c r="I29" s="4"/>
      <c r="J29" s="4"/>
      <c r="K29" s="4"/>
      <c r="L29" s="4">
        <v>400</v>
      </c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20971.08</v>
      </c>
      <c r="E33" s="17">
        <f>E27+E28</f>
        <v>1145.09</v>
      </c>
      <c r="F33" s="17">
        <f aca="true" t="shared" si="3" ref="F33:P33">F27+F28</f>
        <v>1145.09</v>
      </c>
      <c r="G33" s="17">
        <f t="shared" si="3"/>
        <v>1145.09</v>
      </c>
      <c r="H33" s="17">
        <f t="shared" si="3"/>
        <v>4560.09</v>
      </c>
      <c r="I33" s="17">
        <f t="shared" si="3"/>
        <v>1145.09</v>
      </c>
      <c r="J33" s="17">
        <f t="shared" si="3"/>
        <v>1145.09</v>
      </c>
      <c r="K33" s="17">
        <f t="shared" si="3"/>
        <v>1145.09</v>
      </c>
      <c r="L33" s="17">
        <f t="shared" si="3"/>
        <v>1545.09</v>
      </c>
      <c r="M33" s="17">
        <f t="shared" si="3"/>
        <v>1145.09</v>
      </c>
      <c r="N33" s="17">
        <f t="shared" si="3"/>
        <v>4560.09</v>
      </c>
      <c r="O33" s="17">
        <f t="shared" si="3"/>
        <v>1145.09</v>
      </c>
      <c r="P33" s="17">
        <f t="shared" si="3"/>
        <v>1145.09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C1">
      <selection activeCell="B19" sqref="B1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174</v>
      </c>
      <c r="F1" s="1" t="s">
        <v>2</v>
      </c>
      <c r="G1" s="1" t="s">
        <v>3</v>
      </c>
    </row>
    <row r="2" spans="2:8" ht="12.75">
      <c r="B2" s="2" t="s">
        <v>175</v>
      </c>
      <c r="D2" s="1"/>
      <c r="E2" s="1" t="s">
        <v>5</v>
      </c>
      <c r="F2" s="1">
        <v>39374.7</v>
      </c>
      <c r="G2" s="1">
        <v>22171.53</v>
      </c>
      <c r="H2" s="1">
        <v>997.15</v>
      </c>
    </row>
    <row r="3" spans="2:7" ht="12.75">
      <c r="B3" s="2" t="s">
        <v>6</v>
      </c>
      <c r="C3" s="1">
        <v>490480.29</v>
      </c>
      <c r="D3" s="1" t="s">
        <v>7</v>
      </c>
      <c r="E3" s="1" t="s">
        <v>8</v>
      </c>
      <c r="F3" s="1">
        <v>39374.7</v>
      </c>
      <c r="G3" s="1">
        <v>37191.41</v>
      </c>
    </row>
    <row r="4" spans="2:8" ht="12.75">
      <c r="B4" s="2" t="s">
        <v>90</v>
      </c>
      <c r="C4" s="3">
        <f>F14</f>
        <v>471735.18</v>
      </c>
      <c r="D4" s="1" t="s">
        <v>7</v>
      </c>
      <c r="E4" s="1" t="s">
        <v>10</v>
      </c>
      <c r="F4" s="1">
        <v>39374.7</v>
      </c>
      <c r="G4" s="1">
        <v>46610.27</v>
      </c>
      <c r="H4" s="1">
        <v>28.74</v>
      </c>
    </row>
    <row r="5" spans="2:8" ht="12.75">
      <c r="B5" s="2" t="s">
        <v>11</v>
      </c>
      <c r="C5" s="3">
        <f>G14+H14</f>
        <v>453571.95</v>
      </c>
      <c r="D5" s="1" t="s">
        <v>7</v>
      </c>
      <c r="E5" s="1" t="s">
        <v>12</v>
      </c>
      <c r="F5" s="1">
        <v>39294.11</v>
      </c>
      <c r="G5" s="1">
        <v>32337.87</v>
      </c>
      <c r="H5" s="1">
        <v>1190.62</v>
      </c>
    </row>
    <row r="6" spans="2:7" ht="12.75">
      <c r="B6" s="2" t="s">
        <v>63</v>
      </c>
      <c r="C6" s="1">
        <f>C8+C9</f>
        <v>618651.71</v>
      </c>
      <c r="D6" s="1" t="s">
        <v>7</v>
      </c>
      <c r="E6" s="1" t="s">
        <v>14</v>
      </c>
      <c r="F6" s="1">
        <v>39294.11</v>
      </c>
      <c r="G6" s="1">
        <v>38454.71</v>
      </c>
    </row>
    <row r="7" spans="2:8" ht="12.75">
      <c r="B7" s="2" t="s">
        <v>15</v>
      </c>
      <c r="D7" s="1"/>
      <c r="E7" s="1" t="s">
        <v>16</v>
      </c>
      <c r="F7" s="1">
        <v>39294.11</v>
      </c>
      <c r="G7" s="1">
        <v>31451.45</v>
      </c>
      <c r="H7" s="1">
        <v>1038.64</v>
      </c>
    </row>
    <row r="8" spans="2:16" ht="12.75">
      <c r="B8" s="2" t="s">
        <v>17</v>
      </c>
      <c r="C8" s="3">
        <f>C30</f>
        <v>472949.98</v>
      </c>
      <c r="D8" s="1" t="s">
        <v>7</v>
      </c>
      <c r="E8" s="3" t="s">
        <v>18</v>
      </c>
      <c r="F8" s="3">
        <v>39294.11</v>
      </c>
      <c r="G8" s="3">
        <v>49733.18</v>
      </c>
      <c r="H8" s="3">
        <v>771.8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145701.73</v>
      </c>
      <c r="D9" s="1" t="s">
        <v>7</v>
      </c>
      <c r="E9" s="1" t="s">
        <v>20</v>
      </c>
      <c r="F9" s="1">
        <v>39249.11</v>
      </c>
      <c r="G9" s="1">
        <v>30929.47</v>
      </c>
    </row>
    <row r="10" spans="2:7" ht="12.75">
      <c r="B10" s="2" t="s">
        <v>176</v>
      </c>
      <c r="C10" s="1">
        <v>19440</v>
      </c>
      <c r="D10" s="1" t="s">
        <v>7</v>
      </c>
      <c r="E10" s="1" t="s">
        <v>21</v>
      </c>
      <c r="F10" s="1">
        <v>39296.38</v>
      </c>
      <c r="G10" s="1">
        <v>31331.82</v>
      </c>
    </row>
    <row r="11" spans="2:7" ht="12.75">
      <c r="B11" s="2" t="s">
        <v>177</v>
      </c>
      <c r="C11" s="1">
        <v>56673</v>
      </c>
      <c r="D11" s="1" t="s">
        <v>7</v>
      </c>
      <c r="E11" s="1" t="s">
        <v>22</v>
      </c>
      <c r="F11" s="1">
        <v>39296.38</v>
      </c>
      <c r="G11" s="1">
        <v>43779.07</v>
      </c>
    </row>
    <row r="12" spans="2:8" ht="12.75">
      <c r="B12" s="2" t="s">
        <v>23</v>
      </c>
      <c r="C12" s="1">
        <v>36128.06</v>
      </c>
      <c r="D12" s="1" t="s">
        <v>7</v>
      </c>
      <c r="E12" s="1" t="s">
        <v>24</v>
      </c>
      <c r="F12" s="1">
        <v>39296.38</v>
      </c>
      <c r="G12" s="1">
        <v>34571.36</v>
      </c>
      <c r="H12" s="1">
        <v>771.8</v>
      </c>
    </row>
    <row r="13" spans="2:7" ht="12.75">
      <c r="B13" s="2" t="s">
        <v>25</v>
      </c>
      <c r="C13" s="3">
        <f>C3+C5+C10+C11-C6</f>
        <v>401513.53</v>
      </c>
      <c r="D13" s="1" t="s">
        <v>7</v>
      </c>
      <c r="E13" s="1" t="s">
        <v>26</v>
      </c>
      <c r="F13" s="1">
        <v>39296.39</v>
      </c>
      <c r="G13" s="1">
        <v>50211.06</v>
      </c>
    </row>
    <row r="14" spans="2:8" ht="12.75">
      <c r="B14" s="2"/>
      <c r="D14" s="1"/>
      <c r="F14" s="3">
        <f>F2+F3+F4+F5+F6+F7+F8+F9+F10+F11+F12+F13</f>
        <v>471735.18</v>
      </c>
      <c r="G14" s="3">
        <f>G2+G3+G4+G5+G6+G7+G8+G9+G10+G11+G12+G13</f>
        <v>448773.2</v>
      </c>
      <c r="H14" s="3">
        <f>H2+H3+H4+H5+H6+H7+H8+H9+H10+H11+H12+H13</f>
        <v>4798.75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121142.04</v>
      </c>
      <c r="E17" s="9">
        <v>10095.17</v>
      </c>
      <c r="F17" s="9">
        <v>10095.17</v>
      </c>
      <c r="G17" s="9">
        <v>10095.17</v>
      </c>
      <c r="H17" s="9">
        <v>10095.17</v>
      </c>
      <c r="I17" s="9">
        <v>10095.17</v>
      </c>
      <c r="J17" s="9">
        <v>10095.17</v>
      </c>
      <c r="K17" s="9">
        <v>10095.17</v>
      </c>
      <c r="L17" s="9">
        <v>10095.17</v>
      </c>
      <c r="M17" s="9">
        <v>10095.17</v>
      </c>
      <c r="N17" s="9">
        <v>10095.17</v>
      </c>
      <c r="O17" s="9">
        <v>10095.17</v>
      </c>
      <c r="P17" s="9">
        <v>10095.17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3746.6400000000012</v>
      </c>
      <c r="E18" s="9">
        <v>312.22</v>
      </c>
      <c r="F18" s="9">
        <v>312.22</v>
      </c>
      <c r="G18" s="9">
        <v>312.22</v>
      </c>
      <c r="H18" s="9">
        <v>312.22</v>
      </c>
      <c r="I18" s="9">
        <v>312.22</v>
      </c>
      <c r="J18" s="9">
        <v>312.22</v>
      </c>
      <c r="K18" s="9">
        <v>312.22</v>
      </c>
      <c r="L18" s="9">
        <v>312.22</v>
      </c>
      <c r="M18" s="9">
        <v>312.22</v>
      </c>
      <c r="N18" s="9">
        <v>312.22</v>
      </c>
      <c r="O18" s="9">
        <v>312.22</v>
      </c>
      <c r="P18" s="9">
        <v>312.22</v>
      </c>
    </row>
    <row r="19" spans="1:16" ht="12.75">
      <c r="A19" s="21">
        <v>3</v>
      </c>
      <c r="B19" s="12" t="s">
        <v>37</v>
      </c>
      <c r="C19" s="9">
        <f t="shared" si="0"/>
        <v>3885.44</v>
      </c>
      <c r="E19" s="13">
        <v>971.36</v>
      </c>
      <c r="F19" s="13">
        <v>971.36</v>
      </c>
      <c r="G19" s="13">
        <v>971.36</v>
      </c>
      <c r="H19" s="13">
        <v>971.36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2.75">
      <c r="A20" s="19">
        <v>4</v>
      </c>
      <c r="B20" s="22" t="s">
        <v>64</v>
      </c>
      <c r="C20" s="9">
        <f t="shared" si="0"/>
        <v>1925.7599999999998</v>
      </c>
      <c r="E20" s="5">
        <v>538.77</v>
      </c>
      <c r="F20" s="5">
        <v>1232.62</v>
      </c>
      <c r="G20" s="5">
        <v>154.37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79096.20000000001</v>
      </c>
      <c r="E21" s="5">
        <v>6591.35</v>
      </c>
      <c r="F21" s="5">
        <v>6591.35</v>
      </c>
      <c r="G21" s="5">
        <v>6591.35</v>
      </c>
      <c r="H21" s="5">
        <v>6591.35</v>
      </c>
      <c r="I21" s="5">
        <v>6591.35</v>
      </c>
      <c r="J21" s="5">
        <v>6591.35</v>
      </c>
      <c r="K21" s="5">
        <v>6591.35</v>
      </c>
      <c r="L21" s="5">
        <v>6591.35</v>
      </c>
      <c r="M21" s="5">
        <v>6591.35</v>
      </c>
      <c r="N21" s="5">
        <v>6591.35</v>
      </c>
      <c r="O21" s="5">
        <v>6591.35</v>
      </c>
      <c r="P21" s="5">
        <v>6591.35</v>
      </c>
    </row>
    <row r="22" spans="1:16" ht="22.5">
      <c r="A22" s="21">
        <v>6</v>
      </c>
      <c r="B22" s="12" t="s">
        <v>41</v>
      </c>
      <c r="C22" s="9">
        <f t="shared" si="0"/>
        <v>29973.24</v>
      </c>
      <c r="E22" s="5">
        <v>2497.77</v>
      </c>
      <c r="F22" s="5">
        <v>2497.77</v>
      </c>
      <c r="G22" s="5">
        <v>2497.77</v>
      </c>
      <c r="H22" s="5">
        <v>2497.77</v>
      </c>
      <c r="I22" s="5">
        <v>2497.77</v>
      </c>
      <c r="J22" s="5">
        <v>2497.77</v>
      </c>
      <c r="K22" s="5">
        <v>2497.77</v>
      </c>
      <c r="L22" s="5">
        <v>2497.77</v>
      </c>
      <c r="M22" s="5">
        <v>2497.77</v>
      </c>
      <c r="N22" s="5">
        <v>2497.77</v>
      </c>
      <c r="O22" s="5">
        <v>2497.77</v>
      </c>
      <c r="P22" s="5">
        <v>2497.77</v>
      </c>
    </row>
    <row r="23" spans="1:16" ht="12.75">
      <c r="A23" s="19">
        <v>7</v>
      </c>
      <c r="B23" s="16" t="s">
        <v>126</v>
      </c>
      <c r="C23" s="9">
        <f t="shared" si="0"/>
        <v>52870.19999999999</v>
      </c>
      <c r="E23" s="5">
        <v>4405.85</v>
      </c>
      <c r="F23" s="5">
        <v>4405.85</v>
      </c>
      <c r="G23" s="5">
        <v>4405.85</v>
      </c>
      <c r="H23" s="5">
        <v>4405.85</v>
      </c>
      <c r="I23" s="5">
        <v>4405.85</v>
      </c>
      <c r="J23" s="5">
        <v>4405.85</v>
      </c>
      <c r="K23" s="5">
        <v>4405.85</v>
      </c>
      <c r="L23" s="5">
        <v>4405.85</v>
      </c>
      <c r="M23" s="5">
        <v>4405.85</v>
      </c>
      <c r="N23" s="5">
        <v>4405.85</v>
      </c>
      <c r="O23" s="5">
        <v>4405.85</v>
      </c>
      <c r="P23" s="5">
        <v>4405.85</v>
      </c>
    </row>
    <row r="24" spans="1:16" ht="12.75">
      <c r="A24" s="20"/>
      <c r="B24" s="16" t="s">
        <v>178</v>
      </c>
      <c r="C24" s="9">
        <f t="shared" si="0"/>
        <v>6362.219999999999</v>
      </c>
      <c r="E24" s="5"/>
      <c r="F24" s="5"/>
      <c r="G24" s="5"/>
      <c r="H24" s="5"/>
      <c r="I24" s="5"/>
      <c r="J24" s="5"/>
      <c r="K24" s="5"/>
      <c r="L24" s="5"/>
      <c r="M24" s="5">
        <v>3122.22</v>
      </c>
      <c r="N24" s="5">
        <v>3240</v>
      </c>
      <c r="O24" s="5">
        <v>0</v>
      </c>
      <c r="P24" s="5">
        <v>0</v>
      </c>
    </row>
    <row r="25" spans="1:16" ht="45">
      <c r="A25" s="20">
        <v>8</v>
      </c>
      <c r="B25" s="12" t="s">
        <v>66</v>
      </c>
      <c r="C25" s="9">
        <f t="shared" si="0"/>
        <v>87274.12</v>
      </c>
      <c r="E25" s="15">
        <v>7354.56</v>
      </c>
      <c r="F25" s="15">
        <v>7354.56</v>
      </c>
      <c r="G25" s="15">
        <v>7354.56</v>
      </c>
      <c r="H25" s="15">
        <v>7354.56</v>
      </c>
      <c r="I25" s="15">
        <v>7354.56</v>
      </c>
      <c r="J25" s="15">
        <v>7354.56</v>
      </c>
      <c r="K25" s="15">
        <v>7354.56</v>
      </c>
      <c r="L25" s="15">
        <v>7354.56</v>
      </c>
      <c r="M25" s="15">
        <v>7354.56</v>
      </c>
      <c r="N25" s="15">
        <v>7354.56</v>
      </c>
      <c r="O25" s="15">
        <v>6373.96</v>
      </c>
      <c r="P25" s="15">
        <v>7354.56</v>
      </c>
    </row>
    <row r="26" spans="1:16" ht="12.75">
      <c r="A26" s="21">
        <v>9</v>
      </c>
      <c r="B26" s="16" t="s">
        <v>45</v>
      </c>
      <c r="C26" s="9">
        <f t="shared" si="0"/>
        <v>49955.52</v>
      </c>
      <c r="E26" s="5">
        <v>4162.96</v>
      </c>
      <c r="F26" s="5">
        <v>4162.96</v>
      </c>
      <c r="G26" s="5">
        <v>4162.96</v>
      </c>
      <c r="H26" s="5">
        <v>4162.96</v>
      </c>
      <c r="I26" s="5">
        <v>4162.96</v>
      </c>
      <c r="J26" s="5">
        <v>4162.96</v>
      </c>
      <c r="K26" s="5">
        <v>4162.96</v>
      </c>
      <c r="L26" s="5">
        <v>4162.96</v>
      </c>
      <c r="M26" s="5">
        <v>4162.96</v>
      </c>
      <c r="N26" s="5">
        <v>4162.96</v>
      </c>
      <c r="O26" s="5">
        <v>4162.96</v>
      </c>
      <c r="P26" s="5">
        <v>4162.96</v>
      </c>
    </row>
    <row r="27" spans="1:16" ht="12.75">
      <c r="A27" s="19">
        <v>10</v>
      </c>
      <c r="B27" s="12" t="s">
        <v>47</v>
      </c>
      <c r="C27" s="9">
        <f t="shared" si="0"/>
        <v>3415</v>
      </c>
      <c r="E27" s="5"/>
      <c r="F27" s="5"/>
      <c r="G27" s="5"/>
      <c r="H27" s="5"/>
      <c r="I27" s="5"/>
      <c r="J27" s="5"/>
      <c r="K27" s="5">
        <v>3415</v>
      </c>
      <c r="L27" s="5"/>
      <c r="M27" s="5"/>
      <c r="N27" s="5"/>
      <c r="O27" s="5"/>
      <c r="P27" s="5"/>
    </row>
    <row r="28" spans="1:16" ht="22.5">
      <c r="A28" s="20">
        <v>11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21">
        <v>12</v>
      </c>
      <c r="B29" s="6" t="s">
        <v>51</v>
      </c>
      <c r="C29" s="9">
        <f t="shared" si="0"/>
        <v>33303.6</v>
      </c>
      <c r="E29" s="15">
        <v>2775.3</v>
      </c>
      <c r="F29" s="15">
        <v>2775.3</v>
      </c>
      <c r="G29" s="15">
        <v>2775.3</v>
      </c>
      <c r="H29" s="15">
        <v>2775.3</v>
      </c>
      <c r="I29" s="15">
        <v>2775.3</v>
      </c>
      <c r="J29" s="15">
        <v>2775.3</v>
      </c>
      <c r="K29" s="15">
        <v>2775.3</v>
      </c>
      <c r="L29" s="15">
        <v>2775.3</v>
      </c>
      <c r="M29" s="15">
        <v>2775.3</v>
      </c>
      <c r="N29" s="15">
        <v>2775.3</v>
      </c>
      <c r="O29" s="15">
        <v>2775.3</v>
      </c>
      <c r="P29" s="15">
        <v>2775.3</v>
      </c>
    </row>
    <row r="30" spans="1:16" ht="12.75">
      <c r="A30" s="19"/>
      <c r="B30" s="6" t="s">
        <v>52</v>
      </c>
      <c r="C30" s="15">
        <f>SUM(C17:C29)</f>
        <v>472949.98</v>
      </c>
      <c r="E30" s="15">
        <f>SUM(E17:E29)</f>
        <v>39705.31000000001</v>
      </c>
      <c r="F30" s="15">
        <f aca="true" t="shared" si="1" ref="F30:P30">SUM(F17:F29)</f>
        <v>40399.16</v>
      </c>
      <c r="G30" s="15">
        <f t="shared" si="1"/>
        <v>39320.91000000001</v>
      </c>
      <c r="H30" s="15">
        <f t="shared" si="1"/>
        <v>39166.54000000001</v>
      </c>
      <c r="I30" s="15">
        <f t="shared" si="1"/>
        <v>38195.18000000001</v>
      </c>
      <c r="J30" s="15">
        <f t="shared" si="1"/>
        <v>38195.18000000001</v>
      </c>
      <c r="K30" s="15">
        <f t="shared" si="1"/>
        <v>41610.18000000001</v>
      </c>
      <c r="L30" s="15">
        <f t="shared" si="1"/>
        <v>38195.18000000001</v>
      </c>
      <c r="M30" s="15">
        <f t="shared" si="1"/>
        <v>41317.4</v>
      </c>
      <c r="N30" s="15">
        <f t="shared" si="1"/>
        <v>41435.18</v>
      </c>
      <c r="O30" s="15">
        <f t="shared" si="1"/>
        <v>37214.58</v>
      </c>
      <c r="P30" s="15">
        <f t="shared" si="1"/>
        <v>38195.18000000001</v>
      </c>
    </row>
    <row r="31" spans="1:16" ht="12.75">
      <c r="A31" s="19">
        <v>13</v>
      </c>
      <c r="B31" s="5" t="s">
        <v>19</v>
      </c>
      <c r="C31" s="15">
        <f>C32+C33+C34+C35+C36+C37+C38</f>
        <v>145701.73</v>
      </c>
      <c r="E31" s="15">
        <f>E32+E36+E37+E38</f>
        <v>0</v>
      </c>
      <c r="F31" s="15">
        <f>F32+F36+F37+F38</f>
        <v>0</v>
      </c>
      <c r="G31" s="15">
        <f>G32+G36+G37+G38</f>
        <v>0</v>
      </c>
      <c r="H31" s="15">
        <f>H32+H33+H36+H37+H38</f>
        <v>1462</v>
      </c>
      <c r="I31" s="15">
        <f>I32+I33+I36+I37+I38</f>
        <v>400</v>
      </c>
      <c r="J31" s="15">
        <f>J32+J33+J34+J36+J37+J38</f>
        <v>600</v>
      </c>
      <c r="K31" s="15">
        <f>K32+K33+K34+K35+K36+K37+K38</f>
        <v>560</v>
      </c>
      <c r="L31" s="15">
        <f>L32+L36+L37+L38</f>
        <v>0</v>
      </c>
      <c r="M31" s="15">
        <f>M32+M36+M37+M38</f>
        <v>0</v>
      </c>
      <c r="N31" s="15">
        <f>N32+N36+N37+N38</f>
        <v>0</v>
      </c>
      <c r="O31" s="15">
        <f>O32+O36+O37+O38</f>
        <v>1279.73</v>
      </c>
      <c r="P31" s="15">
        <f>P32+P36+P37+P38</f>
        <v>141400</v>
      </c>
    </row>
    <row r="32" spans="1:16" ht="12.75">
      <c r="A32" s="4"/>
      <c r="B32" s="4" t="s">
        <v>166</v>
      </c>
      <c r="C32" s="9">
        <f aca="true" t="shared" si="2" ref="C32:C38">E32+F32+G32+H32+I32+J32+K32+L32+M32+N32+O32+P32</f>
        <v>1350</v>
      </c>
      <c r="E32" s="4"/>
      <c r="F32" s="4"/>
      <c r="G32" s="4"/>
      <c r="H32" s="4">
        <v>1350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179</v>
      </c>
      <c r="C33" s="9">
        <f t="shared" si="2"/>
        <v>112</v>
      </c>
      <c r="E33" s="4"/>
      <c r="F33" s="4"/>
      <c r="G33" s="4"/>
      <c r="H33" s="4">
        <v>112</v>
      </c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180</v>
      </c>
      <c r="C34" s="9">
        <f t="shared" si="2"/>
        <v>600</v>
      </c>
      <c r="E34" s="4"/>
      <c r="F34" s="4"/>
      <c r="G34" s="4"/>
      <c r="H34" s="4"/>
      <c r="I34" s="4"/>
      <c r="J34" s="4">
        <v>600</v>
      </c>
      <c r="K34" s="4"/>
      <c r="L34" s="4"/>
      <c r="M34" s="4"/>
      <c r="N34" s="4"/>
      <c r="O34" s="4"/>
      <c r="P34" s="4"/>
    </row>
    <row r="35" spans="1:16" ht="12.75">
      <c r="A35" s="4"/>
      <c r="B35" s="4" t="s">
        <v>180</v>
      </c>
      <c r="C35" s="9">
        <f t="shared" si="2"/>
        <v>560</v>
      </c>
      <c r="E35" s="4"/>
      <c r="F35" s="4"/>
      <c r="G35" s="4"/>
      <c r="H35" s="4"/>
      <c r="I35" s="4"/>
      <c r="J35" s="4"/>
      <c r="K35" s="4">
        <v>560</v>
      </c>
      <c r="L35" s="4"/>
      <c r="M35" s="4"/>
      <c r="N35" s="4"/>
      <c r="O35" s="4"/>
      <c r="P35" s="4"/>
    </row>
    <row r="36" spans="1:16" ht="12.75">
      <c r="A36" s="4"/>
      <c r="B36" s="24" t="s">
        <v>181</v>
      </c>
      <c r="C36" s="9">
        <f t="shared" si="2"/>
        <v>400</v>
      </c>
      <c r="E36" s="4"/>
      <c r="F36" s="4"/>
      <c r="G36" s="4"/>
      <c r="H36" s="4"/>
      <c r="I36" s="4">
        <v>400</v>
      </c>
      <c r="J36" s="4"/>
      <c r="K36" s="4"/>
      <c r="L36" s="4"/>
      <c r="M36" s="4"/>
      <c r="N36" s="4"/>
      <c r="O36" s="4"/>
      <c r="P36" s="4"/>
    </row>
    <row r="37" spans="1:16" ht="12.75">
      <c r="A37" s="4"/>
      <c r="B37" s="4" t="s">
        <v>120</v>
      </c>
      <c r="C37" s="9">
        <f t="shared" si="2"/>
        <v>1279.73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1279.73</v>
      </c>
      <c r="P37" s="4"/>
    </row>
    <row r="38" spans="1:16" ht="12.75">
      <c r="A38" s="4"/>
      <c r="B38" s="4" t="s">
        <v>182</v>
      </c>
      <c r="C38" s="9">
        <f t="shared" si="2"/>
        <v>141400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141400</v>
      </c>
    </row>
    <row r="39" spans="1:16" ht="12.75">
      <c r="A39" s="4"/>
      <c r="B39" s="4" t="s">
        <v>56</v>
      </c>
      <c r="C39" s="17">
        <f>C30+C31</f>
        <v>618651.71</v>
      </c>
      <c r="E39" s="17">
        <f>E30+E31</f>
        <v>39705.31000000001</v>
      </c>
      <c r="F39" s="17">
        <f aca="true" t="shared" si="3" ref="F39:P39">F30+F31</f>
        <v>40399.16</v>
      </c>
      <c r="G39" s="17">
        <f t="shared" si="3"/>
        <v>39320.91000000001</v>
      </c>
      <c r="H39" s="17">
        <f t="shared" si="3"/>
        <v>40628.54000000001</v>
      </c>
      <c r="I39" s="17">
        <f t="shared" si="3"/>
        <v>38595.18000000001</v>
      </c>
      <c r="J39" s="17">
        <f t="shared" si="3"/>
        <v>38795.18000000001</v>
      </c>
      <c r="K39" s="17">
        <f t="shared" si="3"/>
        <v>42170.18000000001</v>
      </c>
      <c r="L39" s="17">
        <f t="shared" si="3"/>
        <v>38195.18000000001</v>
      </c>
      <c r="M39" s="17">
        <f t="shared" si="3"/>
        <v>41317.4</v>
      </c>
      <c r="N39" s="17">
        <f t="shared" si="3"/>
        <v>41435.18</v>
      </c>
      <c r="O39" s="17">
        <f t="shared" si="3"/>
        <v>38494.310000000005</v>
      </c>
      <c r="P39" s="17">
        <f t="shared" si="3"/>
        <v>179595.18</v>
      </c>
    </row>
    <row r="41" spans="2:6" ht="12.75">
      <c r="B41" s="18" t="s">
        <v>57</v>
      </c>
      <c r="F41" s="1" t="s">
        <v>176</v>
      </c>
    </row>
    <row r="42" spans="2:8" ht="12.75">
      <c r="B42" s="18"/>
      <c r="F42" s="1" t="s">
        <v>183</v>
      </c>
      <c r="H42" s="1">
        <v>400</v>
      </c>
    </row>
    <row r="43" spans="2:8" ht="12.75">
      <c r="B43" s="18" t="s">
        <v>58</v>
      </c>
      <c r="F43" s="1" t="s">
        <v>184</v>
      </c>
      <c r="H43" s="1">
        <v>560</v>
      </c>
    </row>
    <row r="44" spans="2:8" ht="12.75">
      <c r="B44" s="18"/>
      <c r="F44" s="1" t="s">
        <v>185</v>
      </c>
      <c r="H44" s="1">
        <v>400</v>
      </c>
    </row>
    <row r="45" spans="2:8" ht="12.75">
      <c r="B45" s="18" t="s">
        <v>59</v>
      </c>
      <c r="F45" s="1" t="s">
        <v>186</v>
      </c>
      <c r="H45" s="1">
        <v>400</v>
      </c>
    </row>
    <row r="46" spans="2:8" ht="12.75">
      <c r="B46" s="18"/>
      <c r="F46" s="1" t="s">
        <v>187</v>
      </c>
      <c r="H46" s="1">
        <v>400</v>
      </c>
    </row>
    <row r="47" spans="2:8" ht="12.75">
      <c r="B47" s="18" t="s">
        <v>60</v>
      </c>
      <c r="F47" s="1" t="s">
        <v>177</v>
      </c>
      <c r="H47" s="1">
        <v>6297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C28" sqref="C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188</v>
      </c>
      <c r="F1" s="1" t="s">
        <v>2</v>
      </c>
      <c r="G1" s="1" t="s">
        <v>3</v>
      </c>
    </row>
    <row r="2" spans="2:7" ht="12.75">
      <c r="B2" s="2" t="s">
        <v>189</v>
      </c>
      <c r="D2" s="1"/>
      <c r="E2" s="1" t="s">
        <v>5</v>
      </c>
      <c r="F2" s="1">
        <v>18309.35</v>
      </c>
      <c r="G2" s="1">
        <v>13409.94</v>
      </c>
    </row>
    <row r="3" spans="2:7" ht="12.75">
      <c r="B3" s="2" t="s">
        <v>6</v>
      </c>
      <c r="C3" s="1">
        <v>26334.16</v>
      </c>
      <c r="D3" s="1" t="s">
        <v>7</v>
      </c>
      <c r="E3" s="1" t="s">
        <v>8</v>
      </c>
      <c r="F3" s="1">
        <v>18309.35</v>
      </c>
      <c r="G3" s="1">
        <v>15197.53</v>
      </c>
    </row>
    <row r="4" spans="2:7" ht="12.75">
      <c r="B4" s="2" t="s">
        <v>90</v>
      </c>
      <c r="C4" s="3">
        <f>F14</f>
        <v>219750.28</v>
      </c>
      <c r="D4" s="1" t="s">
        <v>7</v>
      </c>
      <c r="E4" s="1" t="s">
        <v>10</v>
      </c>
      <c r="F4" s="1">
        <v>18309.35</v>
      </c>
      <c r="G4" s="1">
        <v>15557.79</v>
      </c>
    </row>
    <row r="5" spans="2:7" ht="12.75">
      <c r="B5" s="2" t="s">
        <v>70</v>
      </c>
      <c r="C5" s="3">
        <f>G14+H14</f>
        <v>223662.33</v>
      </c>
      <c r="D5" s="1" t="s">
        <v>7</v>
      </c>
      <c r="E5" s="1" t="s">
        <v>12</v>
      </c>
      <c r="F5" s="1">
        <v>18309.35</v>
      </c>
      <c r="G5" s="1">
        <v>14390.68</v>
      </c>
    </row>
    <row r="6" spans="2:7" ht="12.75">
      <c r="B6" s="2" t="s">
        <v>13</v>
      </c>
      <c r="C6" s="1">
        <f>C8+C9</f>
        <v>223822.71999999997</v>
      </c>
      <c r="D6" s="1" t="s">
        <v>7</v>
      </c>
      <c r="E6" s="1" t="s">
        <v>14</v>
      </c>
      <c r="F6" s="1">
        <v>18309.35</v>
      </c>
      <c r="G6" s="1">
        <v>28585.62</v>
      </c>
    </row>
    <row r="7" spans="2:8" ht="12.75">
      <c r="B7" s="2" t="s">
        <v>15</v>
      </c>
      <c r="D7" s="1"/>
      <c r="E7" s="1" t="s">
        <v>16</v>
      </c>
      <c r="F7" s="1">
        <v>18309.35</v>
      </c>
      <c r="G7" s="1">
        <v>14922.66</v>
      </c>
      <c r="H7" s="1">
        <v>1846.8</v>
      </c>
    </row>
    <row r="8" spans="2:16" ht="12.75">
      <c r="B8" s="2" t="s">
        <v>17</v>
      </c>
      <c r="C8" s="3">
        <f>C29</f>
        <v>212263.71999999997</v>
      </c>
      <c r="D8" s="1" t="s">
        <v>7</v>
      </c>
      <c r="E8" s="3" t="s">
        <v>18</v>
      </c>
      <c r="F8" s="3">
        <v>18309.35</v>
      </c>
      <c r="G8" s="3">
        <v>20365.07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11559</v>
      </c>
      <c r="D9" s="1" t="s">
        <v>7</v>
      </c>
      <c r="E9" s="1" t="s">
        <v>20</v>
      </c>
      <c r="F9" s="1">
        <v>18309.35</v>
      </c>
      <c r="G9" s="1">
        <v>16276.8</v>
      </c>
      <c r="H9" s="1">
        <v>2070.6</v>
      </c>
    </row>
    <row r="10" spans="2:7" ht="12.75">
      <c r="B10" s="2"/>
      <c r="D10" s="1"/>
      <c r="E10" s="1" t="s">
        <v>21</v>
      </c>
      <c r="F10" s="1">
        <v>18318.87</v>
      </c>
      <c r="G10" s="1">
        <v>25444.61</v>
      </c>
    </row>
    <row r="11" spans="2:7" ht="12.75">
      <c r="B11" s="2"/>
      <c r="D11" s="1"/>
      <c r="E11" s="1" t="s">
        <v>22</v>
      </c>
      <c r="F11" s="1">
        <v>18318.87</v>
      </c>
      <c r="G11" s="1">
        <v>12805.59</v>
      </c>
    </row>
    <row r="12" spans="2:7" ht="12.75">
      <c r="B12" s="2" t="s">
        <v>23</v>
      </c>
      <c r="C12" s="1">
        <v>20925</v>
      </c>
      <c r="D12" s="1" t="s">
        <v>7</v>
      </c>
      <c r="E12" s="1" t="s">
        <v>24</v>
      </c>
      <c r="F12" s="1">
        <v>18318.87</v>
      </c>
      <c r="G12" s="1">
        <v>19883.72</v>
      </c>
    </row>
    <row r="13" spans="2:7" ht="12.75">
      <c r="B13" s="2" t="s">
        <v>25</v>
      </c>
      <c r="C13" s="1">
        <f>C3+C5-C6</f>
        <v>26173.77000000002</v>
      </c>
      <c r="D13" s="1" t="s">
        <v>7</v>
      </c>
      <c r="E13" s="1" t="s">
        <v>26</v>
      </c>
      <c r="F13" s="1">
        <v>18318.87</v>
      </c>
      <c r="G13" s="1">
        <v>22904.92</v>
      </c>
    </row>
    <row r="14" spans="2:8" ht="12.75">
      <c r="B14" s="2"/>
      <c r="D14" s="1"/>
      <c r="F14" s="3">
        <f>F2+F3+F4+F5+F6+F7+F8+F9+F10+F11+F12+F13</f>
        <v>219750.28</v>
      </c>
      <c r="G14" s="3">
        <f>G2+G3+G4+G5+G6+G7+G8+G9+G10+G11+G12+G13</f>
        <v>219744.93</v>
      </c>
      <c r="H14" s="3">
        <f>H2+H3+H4+H5+H6+H7+H8+H9+H10+H11+H12+H13</f>
        <v>3917.3999999999996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52066.19999999999</v>
      </c>
      <c r="E17" s="9">
        <v>4338.85</v>
      </c>
      <c r="F17" s="9">
        <v>4338.85</v>
      </c>
      <c r="G17" s="9">
        <v>4338.85</v>
      </c>
      <c r="H17" s="9">
        <v>4338.85</v>
      </c>
      <c r="I17" s="9">
        <v>4338.85</v>
      </c>
      <c r="J17" s="9">
        <v>4338.85</v>
      </c>
      <c r="K17" s="9">
        <v>4338.85</v>
      </c>
      <c r="L17" s="9">
        <v>4338.85</v>
      </c>
      <c r="M17" s="9">
        <v>4338.85</v>
      </c>
      <c r="N17" s="9">
        <v>4338.85</v>
      </c>
      <c r="O17" s="9">
        <v>4338.85</v>
      </c>
      <c r="P17" s="9">
        <v>4338.85</v>
      </c>
    </row>
    <row r="18" spans="1:16" ht="12.75">
      <c r="A18" s="10" t="s">
        <v>34</v>
      </c>
      <c r="B18" s="8" t="s">
        <v>35</v>
      </c>
      <c r="C18" s="9">
        <f aca="true" t="shared" si="0" ref="C18:C28">E18+F18+G18+H18+I18+J18+K18+L18+M18+N18+O18+P18</f>
        <v>1661.64</v>
      </c>
      <c r="E18" s="9">
        <v>138.47</v>
      </c>
      <c r="F18" s="9">
        <v>138.47</v>
      </c>
      <c r="G18" s="9">
        <v>138.47</v>
      </c>
      <c r="H18" s="9">
        <v>138.47</v>
      </c>
      <c r="I18" s="9">
        <v>138.47</v>
      </c>
      <c r="J18" s="9">
        <v>138.47</v>
      </c>
      <c r="K18" s="9">
        <v>138.47</v>
      </c>
      <c r="L18" s="9">
        <v>138.47</v>
      </c>
      <c r="M18" s="9">
        <v>138.47</v>
      </c>
      <c r="N18" s="9">
        <v>138.47</v>
      </c>
      <c r="O18" s="9">
        <v>138.47</v>
      </c>
      <c r="P18" s="9">
        <v>138.47</v>
      </c>
    </row>
    <row r="19" spans="1:16" ht="12.75">
      <c r="A19" s="11" t="s">
        <v>36</v>
      </c>
      <c r="B19" s="12" t="s">
        <v>37</v>
      </c>
      <c r="C19" s="9">
        <f t="shared" si="0"/>
        <v>9600.96</v>
      </c>
      <c r="E19" s="13"/>
      <c r="F19" s="13"/>
      <c r="G19" s="13"/>
      <c r="H19" s="13"/>
      <c r="I19" s="13">
        <v>1200.12</v>
      </c>
      <c r="J19" s="13">
        <v>1200.12</v>
      </c>
      <c r="K19" s="13">
        <v>1200.12</v>
      </c>
      <c r="L19" s="13">
        <v>1200.12</v>
      </c>
      <c r="M19" s="13">
        <v>1200.12</v>
      </c>
      <c r="N19" s="13">
        <v>1200.12</v>
      </c>
      <c r="O19" s="13">
        <v>1200.12</v>
      </c>
      <c r="P19" s="13">
        <v>1200.12</v>
      </c>
    </row>
    <row r="20" spans="1:16" ht="12.75">
      <c r="A20" s="11" t="s">
        <v>38</v>
      </c>
      <c r="B20" s="12" t="s">
        <v>64</v>
      </c>
      <c r="C20" s="9">
        <f t="shared" si="0"/>
        <v>2461.56</v>
      </c>
      <c r="E20" s="5">
        <v>461.54</v>
      </c>
      <c r="F20" s="5">
        <v>769.24</v>
      </c>
      <c r="G20" s="5">
        <v>769.24</v>
      </c>
      <c r="H20" s="5">
        <v>461.54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4" t="s">
        <v>40</v>
      </c>
      <c r="B21" s="12" t="s">
        <v>39</v>
      </c>
      <c r="C21" s="9">
        <f t="shared" si="0"/>
        <v>27879.480000000007</v>
      </c>
      <c r="E21" s="5">
        <v>2323.29</v>
      </c>
      <c r="F21" s="5">
        <v>2323.29</v>
      </c>
      <c r="G21" s="5">
        <v>2323.29</v>
      </c>
      <c r="H21" s="5">
        <v>2323.29</v>
      </c>
      <c r="I21" s="5">
        <v>2323.29</v>
      </c>
      <c r="J21" s="5">
        <v>2323.29</v>
      </c>
      <c r="K21" s="5">
        <v>2323.29</v>
      </c>
      <c r="L21" s="5">
        <v>2323.29</v>
      </c>
      <c r="M21" s="5">
        <v>2323.29</v>
      </c>
      <c r="N21" s="5">
        <v>2323.29</v>
      </c>
      <c r="O21" s="5">
        <v>2323.29</v>
      </c>
      <c r="P21" s="5">
        <v>2323.29</v>
      </c>
    </row>
    <row r="22" spans="1:16" ht="12.75">
      <c r="A22" s="4" t="s">
        <v>42</v>
      </c>
      <c r="B22" s="12" t="s">
        <v>190</v>
      </c>
      <c r="C22" s="9">
        <f t="shared" si="0"/>
        <v>19755.599999999995</v>
      </c>
      <c r="E22" s="5">
        <v>1646.3</v>
      </c>
      <c r="F22" s="5">
        <v>1646.3</v>
      </c>
      <c r="G22" s="5">
        <v>1646.3</v>
      </c>
      <c r="H22" s="5">
        <v>1646.3</v>
      </c>
      <c r="I22" s="5">
        <v>1646.3</v>
      </c>
      <c r="J22" s="5">
        <v>1646.3</v>
      </c>
      <c r="K22" s="5">
        <v>1646.3</v>
      </c>
      <c r="L22" s="5">
        <v>1646.3</v>
      </c>
      <c r="M22" s="5">
        <v>1646.3</v>
      </c>
      <c r="N22" s="5">
        <v>1646.3</v>
      </c>
      <c r="O22" s="5">
        <v>1646.3</v>
      </c>
      <c r="P22" s="5">
        <v>1646.3</v>
      </c>
    </row>
    <row r="23" spans="1:16" ht="22.5">
      <c r="A23" s="4" t="s">
        <v>44</v>
      </c>
      <c r="B23" s="12" t="s">
        <v>41</v>
      </c>
      <c r="C23" s="9">
        <f t="shared" si="0"/>
        <v>13293.480000000003</v>
      </c>
      <c r="E23" s="5">
        <v>1107.79</v>
      </c>
      <c r="F23" s="5">
        <v>1107.79</v>
      </c>
      <c r="G23" s="5">
        <v>1107.79</v>
      </c>
      <c r="H23" s="5">
        <v>1107.79</v>
      </c>
      <c r="I23" s="5">
        <v>1107.79</v>
      </c>
      <c r="J23" s="5">
        <v>1107.79</v>
      </c>
      <c r="K23" s="5">
        <v>1107.79</v>
      </c>
      <c r="L23" s="5">
        <v>1107.79</v>
      </c>
      <c r="M23" s="5">
        <v>1107.79</v>
      </c>
      <c r="N23" s="5">
        <v>1107.79</v>
      </c>
      <c r="O23" s="5">
        <v>1107.79</v>
      </c>
      <c r="P23" s="5">
        <v>1107.79</v>
      </c>
    </row>
    <row r="24" spans="1:16" ht="45">
      <c r="A24" s="14" t="s">
        <v>46</v>
      </c>
      <c r="B24" s="12" t="s">
        <v>66</v>
      </c>
      <c r="C24" s="9">
        <f t="shared" si="0"/>
        <v>35634</v>
      </c>
      <c r="E24" s="15">
        <v>2969.5</v>
      </c>
      <c r="F24" s="15">
        <v>2969.5</v>
      </c>
      <c r="G24" s="15">
        <v>2969.5</v>
      </c>
      <c r="H24" s="15">
        <v>2969.5</v>
      </c>
      <c r="I24" s="15">
        <v>2969.5</v>
      </c>
      <c r="J24" s="15">
        <v>2969.5</v>
      </c>
      <c r="K24" s="15">
        <v>2969.5</v>
      </c>
      <c r="L24" s="15">
        <v>2969.5</v>
      </c>
      <c r="M24" s="15">
        <v>2969.5</v>
      </c>
      <c r="N24" s="15">
        <v>2969.5</v>
      </c>
      <c r="O24" s="15">
        <v>2969.5</v>
      </c>
      <c r="P24" s="15">
        <v>2969.5</v>
      </c>
    </row>
    <row r="25" spans="1:16" ht="12.75">
      <c r="A25" s="14" t="s">
        <v>48</v>
      </c>
      <c r="B25" s="16" t="s">
        <v>45</v>
      </c>
      <c r="C25" s="9">
        <f t="shared" si="0"/>
        <v>22155.84</v>
      </c>
      <c r="E25" s="5">
        <v>1846.32</v>
      </c>
      <c r="F25" s="5">
        <v>1846.32</v>
      </c>
      <c r="G25" s="5">
        <v>1846.32</v>
      </c>
      <c r="H25" s="5">
        <v>1846.32</v>
      </c>
      <c r="I25" s="5">
        <v>1846.32</v>
      </c>
      <c r="J25" s="5">
        <v>1846.32</v>
      </c>
      <c r="K25" s="5">
        <v>1846.32</v>
      </c>
      <c r="L25" s="5">
        <v>1846.32</v>
      </c>
      <c r="M25" s="5">
        <v>1846.32</v>
      </c>
      <c r="N25" s="5">
        <v>1846.32</v>
      </c>
      <c r="O25" s="5">
        <v>1846.32</v>
      </c>
      <c r="P25" s="5">
        <v>1846.32</v>
      </c>
    </row>
    <row r="26" spans="1:16" ht="12.75">
      <c r="A26" s="4" t="s">
        <v>50</v>
      </c>
      <c r="B26" s="12" t="s">
        <v>47</v>
      </c>
      <c r="C26" s="9">
        <f t="shared" si="0"/>
        <v>12984.400000000001</v>
      </c>
      <c r="E26" s="5">
        <v>615.44</v>
      </c>
      <c r="F26" s="5">
        <v>615.44</v>
      </c>
      <c r="G26" s="5">
        <v>615.44</v>
      </c>
      <c r="H26" s="5">
        <v>615.44</v>
      </c>
      <c r="I26" s="5">
        <v>615.44</v>
      </c>
      <c r="J26" s="5">
        <v>615.44</v>
      </c>
      <c r="K26" s="5">
        <v>615.44</v>
      </c>
      <c r="L26" s="5">
        <v>615.44</v>
      </c>
      <c r="M26" s="5">
        <v>615.44</v>
      </c>
      <c r="N26" s="5">
        <v>615.44</v>
      </c>
      <c r="O26" s="5">
        <v>3415</v>
      </c>
      <c r="P26" s="5">
        <v>3415</v>
      </c>
    </row>
    <row r="27" spans="1:16" ht="22.5">
      <c r="A27" s="4" t="s">
        <v>53</v>
      </c>
      <c r="B27" s="12" t="s">
        <v>49</v>
      </c>
      <c r="C27" s="9">
        <f t="shared" si="0"/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14" t="s">
        <v>117</v>
      </c>
      <c r="B28" s="6" t="s">
        <v>51</v>
      </c>
      <c r="C28" s="9">
        <f t="shared" si="0"/>
        <v>14770.560000000005</v>
      </c>
      <c r="E28" s="15">
        <v>1230.88</v>
      </c>
      <c r="F28" s="15">
        <v>1230.88</v>
      </c>
      <c r="G28" s="15">
        <v>1230.88</v>
      </c>
      <c r="H28" s="15">
        <v>1230.88</v>
      </c>
      <c r="I28" s="15">
        <v>1230.88</v>
      </c>
      <c r="J28" s="15">
        <v>1230.88</v>
      </c>
      <c r="K28" s="15">
        <v>1230.88</v>
      </c>
      <c r="L28" s="15">
        <v>1230.88</v>
      </c>
      <c r="M28" s="15">
        <v>1230.88</v>
      </c>
      <c r="N28" s="15">
        <v>1230.88</v>
      </c>
      <c r="O28" s="15">
        <v>1230.88</v>
      </c>
      <c r="P28" s="15">
        <v>1230.88</v>
      </c>
    </row>
    <row r="29" spans="1:16" ht="12.75">
      <c r="A29" s="14"/>
      <c r="B29" s="6" t="s">
        <v>52</v>
      </c>
      <c r="C29" s="15">
        <f>C17+C18+C19+C20+C21+C22+C23+C24+C25+C26+C27+C28</f>
        <v>212263.71999999997</v>
      </c>
      <c r="E29" s="15">
        <f>E17+E18+E19+E20+E21+E22+E23+E24+E25+E26+E27+E28</f>
        <v>16678.38</v>
      </c>
      <c r="F29" s="15">
        <f aca="true" t="shared" si="1" ref="F29:P29">F17+F18+F19+F20+F21+F22+F23+F24+F25+F26+F27+F28</f>
        <v>16986.079999999998</v>
      </c>
      <c r="G29" s="15">
        <f t="shared" si="1"/>
        <v>16986.079999999998</v>
      </c>
      <c r="H29" s="15">
        <f t="shared" si="1"/>
        <v>16678.38</v>
      </c>
      <c r="I29" s="15">
        <f t="shared" si="1"/>
        <v>17416.96</v>
      </c>
      <c r="J29" s="15">
        <f t="shared" si="1"/>
        <v>17416.96</v>
      </c>
      <c r="K29" s="15">
        <f t="shared" si="1"/>
        <v>17416.96</v>
      </c>
      <c r="L29" s="15">
        <f t="shared" si="1"/>
        <v>17416.96</v>
      </c>
      <c r="M29" s="15">
        <f t="shared" si="1"/>
        <v>17416.96</v>
      </c>
      <c r="N29" s="15">
        <f t="shared" si="1"/>
        <v>17416.96</v>
      </c>
      <c r="O29" s="15">
        <f t="shared" si="1"/>
        <v>20216.52</v>
      </c>
      <c r="P29" s="15">
        <f t="shared" si="1"/>
        <v>20216.52</v>
      </c>
    </row>
    <row r="30" spans="1:16" ht="12.75">
      <c r="A30" s="4" t="s">
        <v>118</v>
      </c>
      <c r="B30" s="5" t="s">
        <v>19</v>
      </c>
      <c r="C30" s="15">
        <f>C31+C32+C33+C34+C35</f>
        <v>11559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45</v>
      </c>
      <c r="I30" s="15">
        <f t="shared" si="2"/>
        <v>0</v>
      </c>
      <c r="J30" s="15">
        <f t="shared" si="2"/>
        <v>264</v>
      </c>
      <c r="K30" s="15">
        <f t="shared" si="2"/>
        <v>1050</v>
      </c>
      <c r="L30" s="15">
        <f t="shared" si="2"/>
        <v>7000</v>
      </c>
      <c r="M30" s="15">
        <f t="shared" si="2"/>
        <v>0</v>
      </c>
      <c r="N30" s="15">
        <f t="shared" si="2"/>
        <v>0</v>
      </c>
      <c r="O30" s="15">
        <f>O31+O32+O33+O34+O35</f>
        <v>3200</v>
      </c>
      <c r="P30" s="15">
        <f t="shared" si="2"/>
        <v>0</v>
      </c>
    </row>
    <row r="31" spans="1:16" ht="12.75">
      <c r="A31" s="4"/>
      <c r="B31" s="4" t="s">
        <v>179</v>
      </c>
      <c r="C31" s="9">
        <f>E31+F31+G31+H31+I31+J31+K31+L31+M31+N31+O31+P31</f>
        <v>45</v>
      </c>
      <c r="E31" s="4"/>
      <c r="F31" s="4"/>
      <c r="G31" s="4"/>
      <c r="H31" s="4">
        <v>45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191</v>
      </c>
      <c r="C32" s="9">
        <f>E32+F32+G32+H32+I32+J32+K32+L32+M32+N32+O32+P32</f>
        <v>264</v>
      </c>
      <c r="E32" s="4"/>
      <c r="F32" s="4"/>
      <c r="G32" s="4"/>
      <c r="H32" s="4"/>
      <c r="I32" s="4"/>
      <c r="J32" s="4">
        <v>264</v>
      </c>
      <c r="K32" s="4"/>
      <c r="L32" s="4"/>
      <c r="M32" s="4"/>
      <c r="N32" s="4"/>
      <c r="O32" s="4"/>
      <c r="P32" s="4"/>
    </row>
    <row r="33" spans="1:16" ht="12.75">
      <c r="A33" s="4"/>
      <c r="B33" s="4" t="s">
        <v>192</v>
      </c>
      <c r="C33" s="9">
        <f>E33+F33+G33+H33+I33+J33+K33+L33+M33+N33+O33+P33</f>
        <v>1050</v>
      </c>
      <c r="E33" s="4"/>
      <c r="F33" s="4"/>
      <c r="G33" s="4"/>
      <c r="H33" s="4"/>
      <c r="I33" s="4"/>
      <c r="J33" s="4"/>
      <c r="K33" s="4">
        <v>1050</v>
      </c>
      <c r="L33" s="4"/>
      <c r="M33" s="4"/>
      <c r="N33" s="4"/>
      <c r="O33" s="4"/>
      <c r="P33" s="4"/>
    </row>
    <row r="34" spans="1:16" ht="12.75">
      <c r="A34" s="4"/>
      <c r="B34" s="4" t="s">
        <v>193</v>
      </c>
      <c r="C34" s="9">
        <f>E34+F34+G34+H34+I34+J34+K34+L34+M34+N34+O34+P34</f>
        <v>7000</v>
      </c>
      <c r="E34" s="4"/>
      <c r="F34" s="4"/>
      <c r="G34" s="4"/>
      <c r="H34" s="4"/>
      <c r="I34" s="4"/>
      <c r="J34" s="4"/>
      <c r="K34" s="4"/>
      <c r="L34" s="4">
        <v>7000</v>
      </c>
      <c r="M34" s="4"/>
      <c r="N34" s="4"/>
      <c r="O34" s="4"/>
      <c r="P34" s="4"/>
    </row>
    <row r="35" spans="1:16" ht="12.75">
      <c r="A35" s="4"/>
      <c r="B35" s="4" t="s">
        <v>194</v>
      </c>
      <c r="C35" s="9">
        <f>E35+F35+G35+H35+I35+J35+K35+L35+M35+N35+O35+P35</f>
        <v>3200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3200</v>
      </c>
      <c r="P35" s="4"/>
    </row>
    <row r="36" spans="1:16" ht="12.75">
      <c r="A36" s="4"/>
      <c r="B36" s="4" t="s">
        <v>56</v>
      </c>
      <c r="C36" s="17">
        <f>C29+C30</f>
        <v>223822.71999999997</v>
      </c>
      <c r="E36" s="17">
        <f>E29+E30</f>
        <v>16678.38</v>
      </c>
      <c r="F36" s="17">
        <f aca="true" t="shared" si="3" ref="F36:P36">F29+F30</f>
        <v>16986.079999999998</v>
      </c>
      <c r="G36" s="17">
        <f t="shared" si="3"/>
        <v>16986.079999999998</v>
      </c>
      <c r="H36" s="17">
        <f t="shared" si="3"/>
        <v>16723.38</v>
      </c>
      <c r="I36" s="17">
        <f t="shared" si="3"/>
        <v>17416.96</v>
      </c>
      <c r="J36" s="17">
        <f t="shared" si="3"/>
        <v>17680.96</v>
      </c>
      <c r="K36" s="17">
        <f t="shared" si="3"/>
        <v>18466.96</v>
      </c>
      <c r="L36" s="17">
        <f t="shared" si="3"/>
        <v>24416.96</v>
      </c>
      <c r="M36" s="17">
        <f t="shared" si="3"/>
        <v>17416.96</v>
      </c>
      <c r="N36" s="17">
        <f t="shared" si="3"/>
        <v>17416.96</v>
      </c>
      <c r="O36" s="17">
        <f t="shared" si="3"/>
        <v>23416.52</v>
      </c>
      <c r="P36" s="17">
        <f t="shared" si="3"/>
        <v>20216.52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C1">
      <selection activeCell="D29" sqref="D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195</v>
      </c>
      <c r="F1" s="1" t="s">
        <v>2</v>
      </c>
      <c r="G1" s="1" t="s">
        <v>3</v>
      </c>
    </row>
    <row r="2" spans="2:7" ht="12.75">
      <c r="B2" s="2" t="s">
        <v>196</v>
      </c>
      <c r="D2" s="1"/>
      <c r="E2" s="1" t="s">
        <v>5</v>
      </c>
      <c r="F2" s="1">
        <v>40267.62</v>
      </c>
      <c r="G2" s="1">
        <v>23271</v>
      </c>
    </row>
    <row r="3" spans="2:8" ht="12.75">
      <c r="B3" s="2" t="s">
        <v>6</v>
      </c>
      <c r="C3" s="1">
        <v>64078.17</v>
      </c>
      <c r="D3" s="1" t="s">
        <v>7</v>
      </c>
      <c r="E3" s="1" t="s">
        <v>8</v>
      </c>
      <c r="F3" s="1">
        <v>40267.62</v>
      </c>
      <c r="G3" s="1">
        <v>45840.54</v>
      </c>
      <c r="H3" s="1">
        <v>4079.29</v>
      </c>
    </row>
    <row r="4" spans="2:7" ht="12.75">
      <c r="B4" s="2" t="s">
        <v>81</v>
      </c>
      <c r="C4" s="3">
        <f>F14</f>
        <v>483161.77999999997</v>
      </c>
      <c r="D4" s="1" t="s">
        <v>7</v>
      </c>
      <c r="E4" s="1" t="s">
        <v>10</v>
      </c>
      <c r="F4" s="1">
        <v>40267.62</v>
      </c>
      <c r="G4" s="1">
        <v>37982.89</v>
      </c>
    </row>
    <row r="5" spans="2:7" ht="12.75">
      <c r="B5" s="2" t="s">
        <v>11</v>
      </c>
      <c r="C5" s="3">
        <f>G14+H14</f>
        <v>458518.55999999994</v>
      </c>
      <c r="D5" s="1" t="s">
        <v>7</v>
      </c>
      <c r="E5" s="1" t="s">
        <v>12</v>
      </c>
      <c r="F5" s="1">
        <v>40267.62</v>
      </c>
      <c r="G5" s="1">
        <v>38559.79</v>
      </c>
    </row>
    <row r="6" spans="2:8" ht="12.75">
      <c r="B6" s="2" t="s">
        <v>63</v>
      </c>
      <c r="C6" s="1">
        <f>C8+C9</f>
        <v>477065.7199999999</v>
      </c>
      <c r="D6" s="1" t="s">
        <v>7</v>
      </c>
      <c r="E6" s="1" t="s">
        <v>14</v>
      </c>
      <c r="F6" s="1">
        <v>40267.62</v>
      </c>
      <c r="G6" s="1">
        <v>28155.34</v>
      </c>
      <c r="H6" s="1">
        <v>739.71</v>
      </c>
    </row>
    <row r="7" spans="2:7" ht="12.75">
      <c r="B7" s="2" t="s">
        <v>15</v>
      </c>
      <c r="D7" s="1"/>
      <c r="E7" s="1" t="s">
        <v>16</v>
      </c>
      <c r="F7" s="1">
        <v>40266.24</v>
      </c>
      <c r="G7" s="1">
        <v>37627.19</v>
      </c>
    </row>
    <row r="8" spans="2:16" ht="12.75">
      <c r="B8" s="2" t="s">
        <v>17</v>
      </c>
      <c r="C8" s="3">
        <f>C30</f>
        <v>430559.7199999999</v>
      </c>
      <c r="D8" s="1" t="s">
        <v>7</v>
      </c>
      <c r="E8" s="3" t="s">
        <v>18</v>
      </c>
      <c r="F8" s="3">
        <v>40266.24</v>
      </c>
      <c r="G8" s="3">
        <v>34672.45</v>
      </c>
      <c r="H8" s="3">
        <v>688.5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46506</v>
      </c>
      <c r="D9" s="1" t="s">
        <v>7</v>
      </c>
      <c r="E9" s="1" t="s">
        <v>20</v>
      </c>
      <c r="F9" s="1">
        <v>40266.24</v>
      </c>
      <c r="G9" s="1">
        <v>36767.03</v>
      </c>
      <c r="H9" s="1">
        <v>784.89</v>
      </c>
    </row>
    <row r="10" spans="2:7" ht="12.75">
      <c r="B10" s="2"/>
      <c r="D10" s="1"/>
      <c r="E10" s="1" t="s">
        <v>21</v>
      </c>
      <c r="F10" s="1">
        <v>40266.24</v>
      </c>
      <c r="G10" s="1">
        <v>39598.14</v>
      </c>
    </row>
    <row r="11" spans="2:8" ht="12.75">
      <c r="B11" s="2"/>
      <c r="D11" s="1"/>
      <c r="E11" s="1" t="s">
        <v>22</v>
      </c>
      <c r="F11" s="1">
        <v>40266.24</v>
      </c>
      <c r="G11" s="1">
        <v>35212.61</v>
      </c>
      <c r="H11" s="1">
        <v>2836.4</v>
      </c>
    </row>
    <row r="12" spans="2:7" ht="12.75">
      <c r="B12" s="2" t="s">
        <v>23</v>
      </c>
      <c r="C12" s="1">
        <v>85395.9</v>
      </c>
      <c r="D12" s="1" t="s">
        <v>7</v>
      </c>
      <c r="E12" s="1" t="s">
        <v>24</v>
      </c>
      <c r="F12" s="1">
        <v>40226.24</v>
      </c>
      <c r="G12" s="1">
        <v>31607.06</v>
      </c>
    </row>
    <row r="13" spans="2:8" ht="12.75">
      <c r="B13" s="2" t="s">
        <v>25</v>
      </c>
      <c r="C13" s="1">
        <f>C3+C5-C6</f>
        <v>45531.01000000001</v>
      </c>
      <c r="D13" s="1" t="s">
        <v>7</v>
      </c>
      <c r="E13" s="1" t="s">
        <v>26</v>
      </c>
      <c r="F13" s="1">
        <v>40266.24</v>
      </c>
      <c r="G13" s="1">
        <v>57503.85</v>
      </c>
      <c r="H13" s="1">
        <v>2591.88</v>
      </c>
    </row>
    <row r="14" spans="2:8" ht="12.75">
      <c r="B14" s="2"/>
      <c r="D14" s="1"/>
      <c r="F14" s="3">
        <f>F2+F3+F4+F5+F6+F7+F8+F9+F10+F11+F12+F13</f>
        <v>483161.77999999997</v>
      </c>
      <c r="G14" s="3">
        <f>G2+G3+G4+G5+G6+G7+G8+G9+G10+G11+G12+G13</f>
        <v>446797.88999999996</v>
      </c>
      <c r="H14" s="3">
        <f>H2+H3+H4+H5+H6+H7+H8+H9+H10+H11+H12+H13</f>
        <v>11720.670000000002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102116.51999999996</v>
      </c>
      <c r="E17" s="9">
        <v>8509.71</v>
      </c>
      <c r="F17" s="9">
        <v>8509.71</v>
      </c>
      <c r="G17" s="9">
        <v>8509.71</v>
      </c>
      <c r="H17" s="9">
        <v>8509.71</v>
      </c>
      <c r="I17" s="9">
        <v>8509.71</v>
      </c>
      <c r="J17" s="9">
        <v>8509.71</v>
      </c>
      <c r="K17" s="9">
        <v>8509.71</v>
      </c>
      <c r="L17" s="9">
        <v>8509.71</v>
      </c>
      <c r="M17" s="9">
        <v>8509.71</v>
      </c>
      <c r="N17" s="9">
        <v>8509.71</v>
      </c>
      <c r="O17" s="9">
        <v>8509.71</v>
      </c>
      <c r="P17" s="9">
        <v>8509.71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3158.28</v>
      </c>
      <c r="E18" s="9">
        <v>263.19</v>
      </c>
      <c r="F18" s="9">
        <v>263.19</v>
      </c>
      <c r="G18" s="9">
        <v>263.19</v>
      </c>
      <c r="H18" s="9">
        <v>263.19</v>
      </c>
      <c r="I18" s="9">
        <v>263.19</v>
      </c>
      <c r="J18" s="9">
        <v>263.19</v>
      </c>
      <c r="K18" s="9">
        <v>263.19</v>
      </c>
      <c r="L18" s="9">
        <v>263.19</v>
      </c>
      <c r="M18" s="9">
        <v>263.19</v>
      </c>
      <c r="N18" s="9">
        <v>263.19</v>
      </c>
      <c r="O18" s="9">
        <v>263.19</v>
      </c>
      <c r="P18" s="9">
        <v>263.19</v>
      </c>
    </row>
    <row r="19" spans="1:16" ht="12.75">
      <c r="A19" s="21">
        <v>3</v>
      </c>
      <c r="B19" s="12" t="s">
        <v>37</v>
      </c>
      <c r="C19" s="9">
        <f t="shared" si="0"/>
        <v>9356.21</v>
      </c>
      <c r="E19" s="13">
        <v>818.8</v>
      </c>
      <c r="F19" s="13">
        <v>818.8</v>
      </c>
      <c r="G19" s="13">
        <v>349.41</v>
      </c>
      <c r="H19" s="13">
        <v>818.8</v>
      </c>
      <c r="I19" s="13">
        <v>818.8</v>
      </c>
      <c r="J19" s="13">
        <v>818.8</v>
      </c>
      <c r="K19" s="13">
        <v>818.8</v>
      </c>
      <c r="L19" s="13">
        <v>818.8</v>
      </c>
      <c r="M19" s="13">
        <v>818.8</v>
      </c>
      <c r="N19" s="13">
        <v>818.8</v>
      </c>
      <c r="O19" s="13">
        <v>818.8</v>
      </c>
      <c r="P19" s="13">
        <v>818.8</v>
      </c>
    </row>
    <row r="20" spans="1:16" ht="12.75">
      <c r="A20" s="19">
        <v>4</v>
      </c>
      <c r="B20" s="22" t="s">
        <v>64</v>
      </c>
      <c r="C20" s="9">
        <f t="shared" si="0"/>
        <v>2671.06</v>
      </c>
      <c r="E20" s="5"/>
      <c r="F20" s="5">
        <v>1101.82</v>
      </c>
      <c r="G20" s="5">
        <v>369.24</v>
      </c>
      <c r="H20" s="5"/>
      <c r="I20" s="5"/>
      <c r="J20" s="5"/>
      <c r="K20" s="5"/>
      <c r="L20" s="5"/>
      <c r="M20" s="5"/>
      <c r="N20" s="5"/>
      <c r="O20" s="5"/>
      <c r="P20" s="5">
        <v>1200</v>
      </c>
    </row>
    <row r="21" spans="1:16" ht="22.5">
      <c r="A21" s="20">
        <v>5</v>
      </c>
      <c r="B21" s="12" t="s">
        <v>39</v>
      </c>
      <c r="C21" s="9">
        <f t="shared" si="0"/>
        <v>66674.04</v>
      </c>
      <c r="E21" s="5">
        <v>5556.17</v>
      </c>
      <c r="F21" s="5">
        <v>5556.17</v>
      </c>
      <c r="G21" s="5">
        <v>5556.17</v>
      </c>
      <c r="H21" s="5">
        <v>5556.17</v>
      </c>
      <c r="I21" s="5">
        <v>5556.17</v>
      </c>
      <c r="J21" s="5">
        <v>5556.17</v>
      </c>
      <c r="K21" s="5">
        <v>5556.17</v>
      </c>
      <c r="L21" s="5">
        <v>5556.17</v>
      </c>
      <c r="M21" s="5">
        <v>5556.17</v>
      </c>
      <c r="N21" s="5">
        <v>5556.17</v>
      </c>
      <c r="O21" s="5">
        <v>5556.17</v>
      </c>
      <c r="P21" s="5">
        <v>5556.17</v>
      </c>
    </row>
    <row r="22" spans="1:16" ht="12.75">
      <c r="A22" s="20">
        <v>6</v>
      </c>
      <c r="B22" s="16" t="s">
        <v>190</v>
      </c>
      <c r="C22" s="9">
        <f t="shared" si="0"/>
        <v>18598.560000000005</v>
      </c>
      <c r="E22" s="5">
        <v>1549.88</v>
      </c>
      <c r="F22" s="5">
        <v>1549.88</v>
      </c>
      <c r="G22" s="5">
        <v>1549.88</v>
      </c>
      <c r="H22" s="5">
        <v>1549.88</v>
      </c>
      <c r="I22" s="5">
        <v>1549.88</v>
      </c>
      <c r="J22" s="5">
        <v>1549.88</v>
      </c>
      <c r="K22" s="5">
        <v>1549.88</v>
      </c>
      <c r="L22" s="5">
        <v>1549.88</v>
      </c>
      <c r="M22" s="5">
        <v>1549.88</v>
      </c>
      <c r="N22" s="5">
        <v>1549.88</v>
      </c>
      <c r="O22" s="5">
        <v>1549.88</v>
      </c>
      <c r="P22" s="5">
        <v>1549.88</v>
      </c>
    </row>
    <row r="23" spans="1:16" ht="22.5">
      <c r="A23" s="21">
        <v>7</v>
      </c>
      <c r="B23" s="12" t="s">
        <v>41</v>
      </c>
      <c r="C23" s="9">
        <f t="shared" si="0"/>
        <v>25266</v>
      </c>
      <c r="E23" s="5">
        <v>2105.5</v>
      </c>
      <c r="F23" s="5">
        <v>2105.5</v>
      </c>
      <c r="G23" s="5">
        <v>2105.5</v>
      </c>
      <c r="H23" s="5">
        <v>2105.5</v>
      </c>
      <c r="I23" s="5">
        <v>2105.5</v>
      </c>
      <c r="J23" s="5">
        <v>2105.5</v>
      </c>
      <c r="K23" s="5">
        <v>2105.5</v>
      </c>
      <c r="L23" s="5">
        <v>2105.5</v>
      </c>
      <c r="M23" s="5">
        <v>2105.5</v>
      </c>
      <c r="N23" s="5">
        <v>2105.5</v>
      </c>
      <c r="O23" s="5">
        <v>2105.5</v>
      </c>
      <c r="P23" s="5">
        <v>2105.5</v>
      </c>
    </row>
    <row r="24" spans="1:16" ht="12.75">
      <c r="A24" s="19">
        <v>8</v>
      </c>
      <c r="B24" s="16" t="s">
        <v>126</v>
      </c>
      <c r="C24" s="9">
        <f t="shared" si="0"/>
        <v>34740.72000000001</v>
      </c>
      <c r="E24" s="5">
        <v>2895.06</v>
      </c>
      <c r="F24" s="5">
        <v>2895.06</v>
      </c>
      <c r="G24" s="5">
        <v>2895.06</v>
      </c>
      <c r="H24" s="5">
        <v>2895.06</v>
      </c>
      <c r="I24" s="5">
        <v>2895.06</v>
      </c>
      <c r="J24" s="5">
        <v>2895.06</v>
      </c>
      <c r="K24" s="5">
        <v>2895.06</v>
      </c>
      <c r="L24" s="5">
        <v>2895.06</v>
      </c>
      <c r="M24" s="5">
        <v>2895.06</v>
      </c>
      <c r="N24" s="5">
        <v>2895.06</v>
      </c>
      <c r="O24" s="5">
        <v>2895.06</v>
      </c>
      <c r="P24" s="5">
        <v>2895.06</v>
      </c>
    </row>
    <row r="25" spans="1:16" ht="45">
      <c r="A25" s="20">
        <v>9</v>
      </c>
      <c r="B25" s="12" t="s">
        <v>66</v>
      </c>
      <c r="C25" s="9">
        <f t="shared" si="0"/>
        <v>75096</v>
      </c>
      <c r="E25" s="15">
        <v>6258</v>
      </c>
      <c r="F25" s="15">
        <v>6258</v>
      </c>
      <c r="G25" s="15">
        <v>6258</v>
      </c>
      <c r="H25" s="15">
        <v>6258</v>
      </c>
      <c r="I25" s="15">
        <v>6258</v>
      </c>
      <c r="J25" s="15">
        <v>6258</v>
      </c>
      <c r="K25" s="15">
        <v>6258</v>
      </c>
      <c r="L25" s="15">
        <v>6258</v>
      </c>
      <c r="M25" s="15">
        <v>6258</v>
      </c>
      <c r="N25" s="15">
        <v>6258</v>
      </c>
      <c r="O25" s="15">
        <v>6258</v>
      </c>
      <c r="P25" s="15">
        <v>6258</v>
      </c>
    </row>
    <row r="26" spans="1:16" ht="12.75">
      <c r="A26" s="21">
        <v>10</v>
      </c>
      <c r="B26" s="16" t="s">
        <v>45</v>
      </c>
      <c r="C26" s="9">
        <f t="shared" si="0"/>
        <v>42109.92</v>
      </c>
      <c r="E26" s="5">
        <v>3509.16</v>
      </c>
      <c r="F26" s="5">
        <v>3509.16</v>
      </c>
      <c r="G26" s="5">
        <v>3509.16</v>
      </c>
      <c r="H26" s="5">
        <v>3509.16</v>
      </c>
      <c r="I26" s="5">
        <v>3509.16</v>
      </c>
      <c r="J26" s="5">
        <v>3509.16</v>
      </c>
      <c r="K26" s="5">
        <v>3509.16</v>
      </c>
      <c r="L26" s="5">
        <v>3509.16</v>
      </c>
      <c r="M26" s="5">
        <v>3509.16</v>
      </c>
      <c r="N26" s="5">
        <v>3509.16</v>
      </c>
      <c r="O26" s="5">
        <v>3509.16</v>
      </c>
      <c r="P26" s="5">
        <v>3509.16</v>
      </c>
    </row>
    <row r="27" spans="1:16" ht="12.75">
      <c r="A27" s="19">
        <v>11</v>
      </c>
      <c r="B27" s="12" t="s">
        <v>47</v>
      </c>
      <c r="C27" s="9">
        <f t="shared" si="0"/>
        <v>22699.129999999997</v>
      </c>
      <c r="E27" s="5">
        <v>1257.49</v>
      </c>
      <c r="F27" s="5">
        <v>1257.49</v>
      </c>
      <c r="G27" s="5">
        <v>1257.49</v>
      </c>
      <c r="H27" s="5">
        <v>3415</v>
      </c>
      <c r="I27" s="5">
        <v>1169.72</v>
      </c>
      <c r="J27" s="5">
        <v>1169.72</v>
      </c>
      <c r="K27" s="5">
        <v>1169.72</v>
      </c>
      <c r="L27" s="5">
        <v>3415</v>
      </c>
      <c r="M27" s="5">
        <v>3415</v>
      </c>
      <c r="N27" s="5">
        <v>3415</v>
      </c>
      <c r="O27" s="5"/>
      <c r="P27" s="5">
        <v>1757.5</v>
      </c>
    </row>
    <row r="28" spans="1:16" ht="22.5">
      <c r="A28" s="20">
        <v>12</v>
      </c>
      <c r="B28" s="12" t="s">
        <v>49</v>
      </c>
      <c r="C28" s="9">
        <f t="shared" si="0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33.75">
      <c r="A29" s="21">
        <v>13</v>
      </c>
      <c r="B29" s="6" t="s">
        <v>51</v>
      </c>
      <c r="C29" s="9">
        <f t="shared" si="0"/>
        <v>28073.279999999995</v>
      </c>
      <c r="E29" s="15">
        <v>2339.44</v>
      </c>
      <c r="F29" s="15">
        <v>2339.44</v>
      </c>
      <c r="G29" s="15">
        <v>2339.44</v>
      </c>
      <c r="H29" s="15">
        <v>2339.44</v>
      </c>
      <c r="I29" s="15">
        <v>2339.44</v>
      </c>
      <c r="J29" s="15">
        <v>2339.44</v>
      </c>
      <c r="K29" s="15">
        <v>2339.44</v>
      </c>
      <c r="L29" s="15">
        <v>2339.44</v>
      </c>
      <c r="M29" s="15">
        <v>2339.44</v>
      </c>
      <c r="N29" s="15">
        <v>2339.44</v>
      </c>
      <c r="O29" s="15">
        <v>2339.44</v>
      </c>
      <c r="P29" s="15">
        <v>2339.44</v>
      </c>
    </row>
    <row r="30" spans="1:16" ht="12.75">
      <c r="A30" s="19"/>
      <c r="B30" s="6" t="s">
        <v>52</v>
      </c>
      <c r="C30" s="15">
        <f>SUM(C17:C29)</f>
        <v>430559.7199999999</v>
      </c>
      <c r="E30" s="15">
        <f>SUM(E17:E29)</f>
        <v>35062.4</v>
      </c>
      <c r="F30" s="15">
        <f aca="true" t="shared" si="1" ref="F30:P30">SUM(F17:F29)</f>
        <v>36164.22</v>
      </c>
      <c r="G30" s="15">
        <f t="shared" si="1"/>
        <v>34962.25</v>
      </c>
      <c r="H30" s="15">
        <f t="shared" si="1"/>
        <v>37219.91</v>
      </c>
      <c r="I30" s="15">
        <f t="shared" si="1"/>
        <v>34974.630000000005</v>
      </c>
      <c r="J30" s="15">
        <f t="shared" si="1"/>
        <v>34974.630000000005</v>
      </c>
      <c r="K30" s="15">
        <f t="shared" si="1"/>
        <v>34974.630000000005</v>
      </c>
      <c r="L30" s="15">
        <f t="shared" si="1"/>
        <v>37219.91</v>
      </c>
      <c r="M30" s="15">
        <f t="shared" si="1"/>
        <v>37219.91</v>
      </c>
      <c r="N30" s="15">
        <f t="shared" si="1"/>
        <v>37219.91</v>
      </c>
      <c r="O30" s="15">
        <f t="shared" si="1"/>
        <v>33804.91</v>
      </c>
      <c r="P30" s="15">
        <f t="shared" si="1"/>
        <v>36762.41</v>
      </c>
    </row>
    <row r="31" spans="1:16" ht="12.75">
      <c r="A31" s="19">
        <v>14</v>
      </c>
      <c r="B31" s="5" t="s">
        <v>19</v>
      </c>
      <c r="C31" s="15">
        <f>C32+C33+C34+C35</f>
        <v>46506</v>
      </c>
      <c r="E31" s="15">
        <f>E32+E33+E34+E35</f>
        <v>14500</v>
      </c>
      <c r="F31" s="15">
        <f aca="true" t="shared" si="2" ref="F31:P31">F32+F33+F34+F35</f>
        <v>13100</v>
      </c>
      <c r="G31" s="15">
        <f t="shared" si="2"/>
        <v>0</v>
      </c>
      <c r="H31" s="15">
        <f t="shared" si="2"/>
        <v>14500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800</v>
      </c>
      <c r="M31" s="15">
        <f t="shared" si="2"/>
        <v>3606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111</v>
      </c>
      <c r="C32" s="9">
        <f>E32+F32+G32+H32+I32+J32+K32+L32+M32+N32+O32+P32</f>
        <v>106</v>
      </c>
      <c r="E32" s="4"/>
      <c r="F32" s="4"/>
      <c r="G32" s="4"/>
      <c r="H32" s="4"/>
      <c r="I32" s="4"/>
      <c r="J32" s="4"/>
      <c r="K32" s="4"/>
      <c r="L32" s="4"/>
      <c r="M32" s="4">
        <v>106</v>
      </c>
      <c r="N32" s="4"/>
      <c r="O32" s="4"/>
      <c r="P32" s="4"/>
    </row>
    <row r="33" spans="1:16" ht="12.75">
      <c r="A33" s="4"/>
      <c r="B33" s="24" t="s">
        <v>197</v>
      </c>
      <c r="C33" s="9">
        <f>E33+F33+G33+H33+I33+J33+K33+L33+M33+N33+O33+P33</f>
        <v>3500</v>
      </c>
      <c r="E33" s="4"/>
      <c r="F33" s="4"/>
      <c r="G33" s="4"/>
      <c r="H33" s="4"/>
      <c r="I33" s="4"/>
      <c r="J33" s="4"/>
      <c r="K33" s="4"/>
      <c r="L33" s="4"/>
      <c r="M33" s="4">
        <v>3500</v>
      </c>
      <c r="N33" s="4"/>
      <c r="O33" s="4"/>
      <c r="P33" s="4"/>
    </row>
    <row r="34" spans="1:16" ht="12.75">
      <c r="A34" s="4"/>
      <c r="B34" s="4" t="s">
        <v>198</v>
      </c>
      <c r="C34" s="9">
        <f>E34+F34+G34+H34+I34+J34+K34+L34+M34+N34+O34+P34</f>
        <v>800</v>
      </c>
      <c r="E34" s="4"/>
      <c r="F34" s="4"/>
      <c r="G34" s="4"/>
      <c r="H34" s="4"/>
      <c r="I34" s="4"/>
      <c r="J34" s="4"/>
      <c r="K34" s="4"/>
      <c r="L34" s="4">
        <v>800</v>
      </c>
      <c r="M34" s="4"/>
      <c r="N34" s="4"/>
      <c r="O34" s="4"/>
      <c r="P34" s="4"/>
    </row>
    <row r="35" spans="1:16" ht="12.75">
      <c r="A35" s="4"/>
      <c r="B35" s="4" t="s">
        <v>199</v>
      </c>
      <c r="C35" s="9">
        <f>E35+F35+G35+H35+I35+J35+K35+L35+M35+N35+O35+P35</f>
        <v>42100</v>
      </c>
      <c r="E35" s="4">
        <v>14500</v>
      </c>
      <c r="F35" s="4">
        <v>13100</v>
      </c>
      <c r="G35" s="4"/>
      <c r="H35" s="4">
        <v>14500</v>
      </c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 t="s">
        <v>56</v>
      </c>
      <c r="C37" s="17">
        <f>C30+C31</f>
        <v>477065.7199999999</v>
      </c>
      <c r="E37" s="17">
        <f>E30+E31</f>
        <v>49562.4</v>
      </c>
      <c r="F37" s="17">
        <f aca="true" t="shared" si="3" ref="F37:P37">F30+F31</f>
        <v>49264.22</v>
      </c>
      <c r="G37" s="17">
        <f t="shared" si="3"/>
        <v>34962.25</v>
      </c>
      <c r="H37" s="17">
        <f t="shared" si="3"/>
        <v>51719.91</v>
      </c>
      <c r="I37" s="17">
        <f t="shared" si="3"/>
        <v>34974.630000000005</v>
      </c>
      <c r="J37" s="17">
        <f t="shared" si="3"/>
        <v>34974.630000000005</v>
      </c>
      <c r="K37" s="17">
        <f t="shared" si="3"/>
        <v>34974.630000000005</v>
      </c>
      <c r="L37" s="17">
        <f t="shared" si="3"/>
        <v>38019.91</v>
      </c>
      <c r="M37" s="17">
        <f t="shared" si="3"/>
        <v>40825.91</v>
      </c>
      <c r="N37" s="17">
        <f t="shared" si="3"/>
        <v>37219.91</v>
      </c>
      <c r="O37" s="17">
        <f t="shared" si="3"/>
        <v>33804.91</v>
      </c>
      <c r="P37" s="17">
        <f t="shared" si="3"/>
        <v>36762.41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18" sqref="B1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201</v>
      </c>
      <c r="D2" s="1"/>
      <c r="E2" s="1" t="s">
        <v>5</v>
      </c>
      <c r="F2" s="1">
        <v>11540.34</v>
      </c>
      <c r="G2" s="1">
        <v>15023.51</v>
      </c>
    </row>
    <row r="3" spans="2:8" ht="12.75">
      <c r="B3" s="2" t="s">
        <v>6</v>
      </c>
      <c r="C3" s="1">
        <v>95063.03</v>
      </c>
      <c r="D3" s="1" t="s">
        <v>7</v>
      </c>
      <c r="E3" s="1" t="s">
        <v>8</v>
      </c>
      <c r="F3" s="1">
        <v>11540.34</v>
      </c>
      <c r="G3" s="1">
        <v>10777.38</v>
      </c>
      <c r="H3" s="1">
        <v>97.14</v>
      </c>
    </row>
    <row r="4" spans="2:7" ht="12.75">
      <c r="B4" s="2" t="s">
        <v>81</v>
      </c>
      <c r="C4" s="3">
        <f>F14</f>
        <v>131448.24</v>
      </c>
      <c r="D4" s="1" t="s">
        <v>7</v>
      </c>
      <c r="E4" s="1" t="s">
        <v>10</v>
      </c>
      <c r="F4" s="1">
        <v>11540.34</v>
      </c>
      <c r="G4" s="1">
        <v>17312.64</v>
      </c>
    </row>
    <row r="5" spans="2:7" ht="12.75">
      <c r="B5" s="2" t="s">
        <v>11</v>
      </c>
      <c r="C5" s="3">
        <f>G14+H14</f>
        <v>139167.86000000002</v>
      </c>
      <c r="D5" s="1" t="s">
        <v>7</v>
      </c>
      <c r="E5" s="1" t="s">
        <v>12</v>
      </c>
      <c r="F5" s="1">
        <v>11540.34</v>
      </c>
      <c r="G5" s="1">
        <v>6976.1</v>
      </c>
    </row>
    <row r="6" spans="2:7" ht="12.75">
      <c r="B6" s="2" t="s">
        <v>160</v>
      </c>
      <c r="C6" s="1">
        <f>C8+C9</f>
        <v>127648.91999999998</v>
      </c>
      <c r="D6" s="1" t="s">
        <v>7</v>
      </c>
      <c r="E6" s="1" t="s">
        <v>14</v>
      </c>
      <c r="F6" s="1">
        <v>10660.86</v>
      </c>
      <c r="G6" s="1">
        <v>15302.26</v>
      </c>
    </row>
    <row r="7" spans="2:8" ht="12.75">
      <c r="B7" s="2" t="s">
        <v>15</v>
      </c>
      <c r="D7" s="1"/>
      <c r="E7" s="1" t="s">
        <v>16</v>
      </c>
      <c r="F7" s="1">
        <v>10660.86</v>
      </c>
      <c r="G7" s="1">
        <v>10387.69</v>
      </c>
      <c r="H7" s="1">
        <v>352.56</v>
      </c>
    </row>
    <row r="8" spans="2:16" ht="12.75">
      <c r="B8" s="2" t="s">
        <v>17</v>
      </c>
      <c r="C8" s="3">
        <f>C29</f>
        <v>123403.13999999998</v>
      </c>
      <c r="D8" s="1" t="s">
        <v>7</v>
      </c>
      <c r="E8" s="3" t="s">
        <v>18</v>
      </c>
      <c r="F8" s="3">
        <v>10660.86</v>
      </c>
      <c r="G8" s="3">
        <v>9831.32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4245.780000000001</v>
      </c>
      <c r="D9" s="1" t="s">
        <v>7</v>
      </c>
      <c r="E9" s="1" t="s">
        <v>20</v>
      </c>
      <c r="F9" s="1">
        <v>10660.86</v>
      </c>
      <c r="G9" s="1">
        <v>7090.02</v>
      </c>
    </row>
    <row r="10" spans="2:7" ht="12.75">
      <c r="B10" s="2" t="s">
        <v>125</v>
      </c>
      <c r="C10" s="1">
        <v>4800</v>
      </c>
      <c r="D10" s="1" t="s">
        <v>7</v>
      </c>
      <c r="E10" s="1" t="s">
        <v>21</v>
      </c>
      <c r="F10" s="1">
        <v>10660.86</v>
      </c>
      <c r="G10" s="1">
        <v>8613.82</v>
      </c>
    </row>
    <row r="11" spans="2:7" ht="12.75">
      <c r="B11" s="2" t="s">
        <v>202</v>
      </c>
      <c r="C11" s="1">
        <v>66125</v>
      </c>
      <c r="D11" s="1" t="s">
        <v>7</v>
      </c>
      <c r="E11" s="1" t="s">
        <v>22</v>
      </c>
      <c r="F11" s="1">
        <v>10660.86</v>
      </c>
      <c r="G11" s="1">
        <v>12253.04</v>
      </c>
    </row>
    <row r="12" spans="2:7" ht="12.75">
      <c r="B12" s="2" t="s">
        <v>23</v>
      </c>
      <c r="C12" s="1">
        <v>6011.09</v>
      </c>
      <c r="D12" s="1" t="s">
        <v>7</v>
      </c>
      <c r="E12" s="1" t="s">
        <v>24</v>
      </c>
      <c r="F12" s="1">
        <v>10660.86</v>
      </c>
      <c r="G12" s="1">
        <v>8853.54</v>
      </c>
    </row>
    <row r="13" spans="2:7" ht="12.75">
      <c r="B13" s="2" t="s">
        <v>25</v>
      </c>
      <c r="C13" s="3">
        <f>C3+C5+C10+C11-C6</f>
        <v>177506.97000000003</v>
      </c>
      <c r="D13" s="1" t="s">
        <v>7</v>
      </c>
      <c r="E13" s="1" t="s">
        <v>26</v>
      </c>
      <c r="F13" s="1">
        <v>10660.86</v>
      </c>
      <c r="G13" s="1">
        <v>16296.84</v>
      </c>
    </row>
    <row r="14" spans="2:8" ht="12.75">
      <c r="B14" s="2"/>
      <c r="D14" s="1"/>
      <c r="F14" s="3">
        <f>F2+F3+F4+F5+F6+F7+F8+F9+F10+F11+F12+F13</f>
        <v>131448.24</v>
      </c>
      <c r="G14" s="3">
        <f>G2+G3+G4+G5+G6+G7+G8+G9+G10+G11+G12+G13</f>
        <v>138718.16</v>
      </c>
      <c r="H14" s="3">
        <f>H2+H3+H4+H5+H6+H7+H8+H9+H10+H11+H12+H13</f>
        <v>449.7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31983.24</v>
      </c>
      <c r="E17" s="9">
        <v>2665.27</v>
      </c>
      <c r="F17" s="9">
        <v>2665.27</v>
      </c>
      <c r="G17" s="9">
        <v>2665.27</v>
      </c>
      <c r="H17" s="9">
        <v>2665.27</v>
      </c>
      <c r="I17" s="9">
        <v>2665.27</v>
      </c>
      <c r="J17" s="9">
        <v>2665.27</v>
      </c>
      <c r="K17" s="9">
        <v>2665.27</v>
      </c>
      <c r="L17" s="9">
        <v>2665.27</v>
      </c>
      <c r="M17" s="9">
        <v>2665.27</v>
      </c>
      <c r="N17" s="9">
        <v>2665.27</v>
      </c>
      <c r="O17" s="9">
        <v>2665.27</v>
      </c>
      <c r="P17" s="9">
        <v>2665.27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989.1600000000003</v>
      </c>
      <c r="E18" s="9">
        <v>82.43</v>
      </c>
      <c r="F18" s="9">
        <v>82.43</v>
      </c>
      <c r="G18" s="9">
        <v>82.43</v>
      </c>
      <c r="H18" s="9">
        <v>82.43</v>
      </c>
      <c r="I18" s="9">
        <v>82.43</v>
      </c>
      <c r="J18" s="9">
        <v>82.43</v>
      </c>
      <c r="K18" s="9">
        <v>82.43</v>
      </c>
      <c r="L18" s="9">
        <v>82.43</v>
      </c>
      <c r="M18" s="9">
        <v>82.43</v>
      </c>
      <c r="N18" s="9">
        <v>82.43</v>
      </c>
      <c r="O18" s="9">
        <v>82.43</v>
      </c>
      <c r="P18" s="9">
        <v>82.43</v>
      </c>
    </row>
    <row r="19" spans="1:16" ht="12.75">
      <c r="A19" s="21">
        <v>3</v>
      </c>
      <c r="B19" s="12" t="s">
        <v>37</v>
      </c>
      <c r="C19" s="9">
        <f t="shared" si="0"/>
        <v>3077.399999999999</v>
      </c>
      <c r="E19" s="13">
        <v>256.45</v>
      </c>
      <c r="F19" s="13">
        <v>256.45</v>
      </c>
      <c r="G19" s="13">
        <v>256.45</v>
      </c>
      <c r="H19" s="13">
        <v>256.45</v>
      </c>
      <c r="I19" s="13">
        <v>256.45</v>
      </c>
      <c r="J19" s="13">
        <v>256.45</v>
      </c>
      <c r="K19" s="13">
        <v>256.45</v>
      </c>
      <c r="L19" s="13">
        <v>256.45</v>
      </c>
      <c r="M19" s="13">
        <v>256.45</v>
      </c>
      <c r="N19" s="13">
        <v>256.45</v>
      </c>
      <c r="O19" s="13">
        <v>256.45</v>
      </c>
      <c r="P19" s="13">
        <v>256.45</v>
      </c>
    </row>
    <row r="20" spans="1:16" ht="12.75">
      <c r="A20" s="19">
        <v>4</v>
      </c>
      <c r="B20" s="22" t="s">
        <v>64</v>
      </c>
      <c r="C20" s="9">
        <f t="shared" si="0"/>
        <v>7639.84</v>
      </c>
      <c r="E20" s="5">
        <v>0</v>
      </c>
      <c r="F20" s="5">
        <v>7420</v>
      </c>
      <c r="G20" s="5">
        <v>219.84</v>
      </c>
      <c r="H20" s="5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20882.519999999993</v>
      </c>
      <c r="E21" s="5">
        <v>1740.21</v>
      </c>
      <c r="F21" s="5">
        <v>1740.21</v>
      </c>
      <c r="G21" s="5">
        <v>1740.21</v>
      </c>
      <c r="H21" s="5">
        <v>1740.21</v>
      </c>
      <c r="I21" s="5">
        <v>1740.21</v>
      </c>
      <c r="J21" s="5">
        <v>1740.21</v>
      </c>
      <c r="K21" s="5">
        <v>1740.21</v>
      </c>
      <c r="L21" s="5">
        <v>1740.21</v>
      </c>
      <c r="M21" s="5">
        <v>1740.21</v>
      </c>
      <c r="N21" s="5">
        <v>1740.21</v>
      </c>
      <c r="O21" s="5">
        <v>1740.21</v>
      </c>
      <c r="P21" s="5">
        <v>1740.21</v>
      </c>
    </row>
    <row r="22" spans="1:16" ht="22.5">
      <c r="A22" s="21">
        <v>6</v>
      </c>
      <c r="B22" s="12" t="s">
        <v>41</v>
      </c>
      <c r="C22" s="9">
        <f t="shared" si="0"/>
        <v>7913.399999999999</v>
      </c>
      <c r="E22" s="5">
        <v>659.45</v>
      </c>
      <c r="F22" s="5">
        <v>659.45</v>
      </c>
      <c r="G22" s="5">
        <v>659.45</v>
      </c>
      <c r="H22" s="5">
        <v>659.45</v>
      </c>
      <c r="I22" s="5">
        <v>659.45</v>
      </c>
      <c r="J22" s="5">
        <v>659.45</v>
      </c>
      <c r="K22" s="5">
        <v>659.45</v>
      </c>
      <c r="L22" s="5">
        <v>659.45</v>
      </c>
      <c r="M22" s="5">
        <v>659.45</v>
      </c>
      <c r="N22" s="5">
        <v>659.45</v>
      </c>
      <c r="O22" s="5">
        <v>659.45</v>
      </c>
      <c r="P22" s="5">
        <v>659.45</v>
      </c>
    </row>
    <row r="23" spans="1:16" ht="12.75">
      <c r="A23" s="21"/>
      <c r="B23" s="12" t="s">
        <v>65</v>
      </c>
      <c r="C23" s="9">
        <f t="shared" si="0"/>
        <v>549.6</v>
      </c>
      <c r="E23" s="5">
        <v>45.8</v>
      </c>
      <c r="F23" s="5">
        <v>45.8</v>
      </c>
      <c r="G23" s="5">
        <v>45.8</v>
      </c>
      <c r="H23" s="5">
        <v>45.8</v>
      </c>
      <c r="I23" s="5">
        <v>45.8</v>
      </c>
      <c r="J23" s="5">
        <v>45.8</v>
      </c>
      <c r="K23" s="5">
        <v>45.8</v>
      </c>
      <c r="L23" s="5">
        <v>45.8</v>
      </c>
      <c r="M23" s="5">
        <v>45.8</v>
      </c>
      <c r="N23" s="5">
        <v>45.8</v>
      </c>
      <c r="O23" s="5">
        <v>45.8</v>
      </c>
      <c r="P23" s="5">
        <v>45.8</v>
      </c>
    </row>
    <row r="24" spans="1:16" ht="45">
      <c r="A24" s="19">
        <v>7</v>
      </c>
      <c r="B24" s="12" t="s">
        <v>66</v>
      </c>
      <c r="C24" s="9">
        <f t="shared" si="0"/>
        <v>25498.679999999997</v>
      </c>
      <c r="E24" s="15">
        <v>2124.89</v>
      </c>
      <c r="F24" s="15">
        <v>2124.89</v>
      </c>
      <c r="G24" s="15">
        <v>2124.89</v>
      </c>
      <c r="H24" s="15">
        <v>2124.89</v>
      </c>
      <c r="I24" s="15">
        <v>2124.89</v>
      </c>
      <c r="J24" s="15">
        <v>2124.89</v>
      </c>
      <c r="K24" s="15">
        <v>2124.89</v>
      </c>
      <c r="L24" s="15">
        <v>2124.89</v>
      </c>
      <c r="M24" s="15">
        <v>2124.89</v>
      </c>
      <c r="N24" s="15">
        <v>2124.89</v>
      </c>
      <c r="O24" s="15">
        <v>2124.89</v>
      </c>
      <c r="P24" s="15">
        <v>2124.89</v>
      </c>
    </row>
    <row r="25" spans="1:16" ht="12.75">
      <c r="A25" s="20">
        <v>8</v>
      </c>
      <c r="B25" s="16" t="s">
        <v>45</v>
      </c>
      <c r="C25" s="9">
        <f t="shared" si="0"/>
        <v>13188.96</v>
      </c>
      <c r="E25" s="5">
        <v>1099.08</v>
      </c>
      <c r="F25" s="5">
        <v>1099.08</v>
      </c>
      <c r="G25" s="5">
        <v>1099.08</v>
      </c>
      <c r="H25" s="5">
        <v>1099.08</v>
      </c>
      <c r="I25" s="5">
        <v>1099.08</v>
      </c>
      <c r="J25" s="5">
        <v>1099.08</v>
      </c>
      <c r="K25" s="5">
        <v>1099.08</v>
      </c>
      <c r="L25" s="5">
        <v>1099.08</v>
      </c>
      <c r="M25" s="5">
        <v>1099.08</v>
      </c>
      <c r="N25" s="5">
        <v>1099.08</v>
      </c>
      <c r="O25" s="5">
        <v>1099.08</v>
      </c>
      <c r="P25" s="5">
        <v>1099.08</v>
      </c>
    </row>
    <row r="26" spans="1:16" ht="12.75">
      <c r="A26" s="21">
        <v>9</v>
      </c>
      <c r="B26" s="12" t="s">
        <v>47</v>
      </c>
      <c r="C26" s="9">
        <f t="shared" si="0"/>
        <v>11077.14</v>
      </c>
      <c r="E26" s="5">
        <v>906.74</v>
      </c>
      <c r="F26" s="5">
        <v>604.49</v>
      </c>
      <c r="G26" s="5">
        <v>604.49</v>
      </c>
      <c r="H26" s="5">
        <v>1707.5</v>
      </c>
      <c r="I26" s="5">
        <v>906.74</v>
      </c>
      <c r="J26" s="5">
        <v>906.74</v>
      </c>
      <c r="K26" s="5">
        <v>906.74</v>
      </c>
      <c r="L26" s="5">
        <v>906.74</v>
      </c>
      <c r="M26" s="5">
        <v>906.74</v>
      </c>
      <c r="N26" s="5">
        <v>906.74</v>
      </c>
      <c r="O26" s="5">
        <v>906.74</v>
      </c>
      <c r="P26" s="5">
        <v>906.74</v>
      </c>
    </row>
    <row r="27" spans="1:16" ht="22.5">
      <c r="A27" s="19">
        <v>10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0">
        <v>11</v>
      </c>
      <c r="B28" s="6" t="s">
        <v>51</v>
      </c>
      <c r="C28" s="9">
        <f t="shared" si="0"/>
        <v>8792.640000000001</v>
      </c>
      <c r="E28" s="15">
        <v>732.72</v>
      </c>
      <c r="F28" s="15">
        <v>732.72</v>
      </c>
      <c r="G28" s="15">
        <v>732.72</v>
      </c>
      <c r="H28" s="15">
        <v>732.72</v>
      </c>
      <c r="I28" s="15">
        <v>732.72</v>
      </c>
      <c r="J28" s="15">
        <v>732.72</v>
      </c>
      <c r="K28" s="15">
        <v>732.72</v>
      </c>
      <c r="L28" s="15">
        <v>732.72</v>
      </c>
      <c r="M28" s="15">
        <v>732.72</v>
      </c>
      <c r="N28" s="15">
        <v>732.72</v>
      </c>
      <c r="O28" s="15">
        <v>732.72</v>
      </c>
      <c r="P28" s="15">
        <v>732.72</v>
      </c>
    </row>
    <row r="29" spans="1:16" ht="12.75">
      <c r="A29" s="19"/>
      <c r="B29" s="6" t="s">
        <v>52</v>
      </c>
      <c r="C29" s="15">
        <f>C17+C18+C19+C21+C22+C24+C25+C26+C27+C28</f>
        <v>123403.13999999998</v>
      </c>
      <c r="E29" s="15">
        <f>SUM(E17:E28)</f>
        <v>10313.039999999999</v>
      </c>
      <c r="F29" s="15">
        <f aca="true" t="shared" si="1" ref="F29:P29">SUM(F17:F28)</f>
        <v>17430.79</v>
      </c>
      <c r="G29" s="15">
        <f t="shared" si="1"/>
        <v>10230.63</v>
      </c>
      <c r="H29" s="15">
        <f t="shared" si="1"/>
        <v>11113.8</v>
      </c>
      <c r="I29" s="15">
        <f t="shared" si="1"/>
        <v>10313.039999999999</v>
      </c>
      <c r="J29" s="15">
        <f t="shared" si="1"/>
        <v>10313.039999999999</v>
      </c>
      <c r="K29" s="15">
        <f t="shared" si="1"/>
        <v>10313.039999999999</v>
      </c>
      <c r="L29" s="15">
        <f t="shared" si="1"/>
        <v>10313.039999999999</v>
      </c>
      <c r="M29" s="15">
        <f t="shared" si="1"/>
        <v>10313.039999999999</v>
      </c>
      <c r="N29" s="15">
        <f t="shared" si="1"/>
        <v>10313.039999999999</v>
      </c>
      <c r="O29" s="15">
        <f t="shared" si="1"/>
        <v>10313.039999999999</v>
      </c>
      <c r="P29" s="15">
        <f t="shared" si="1"/>
        <v>10313.039999999999</v>
      </c>
    </row>
    <row r="30" spans="1:16" ht="12.75">
      <c r="A30" s="19">
        <v>12</v>
      </c>
      <c r="B30" s="5" t="s">
        <v>19</v>
      </c>
      <c r="C30" s="15">
        <f>C31+C32+C33+C34+C35</f>
        <v>4245.780000000001</v>
      </c>
      <c r="E30" s="15">
        <f>E32+E33+E34+E35</f>
        <v>0</v>
      </c>
      <c r="F30" s="15">
        <f aca="true" t="shared" si="2" ref="F30:P30">F32+F33+F34+F35</f>
        <v>0</v>
      </c>
      <c r="G30" s="15">
        <f t="shared" si="2"/>
        <v>0</v>
      </c>
      <c r="H30" s="15">
        <f t="shared" si="2"/>
        <v>0</v>
      </c>
      <c r="I30" s="15">
        <f t="shared" si="2"/>
        <v>700</v>
      </c>
      <c r="J30" s="15">
        <f t="shared" si="2"/>
        <v>0</v>
      </c>
      <c r="K30" s="15">
        <f t="shared" si="2"/>
        <v>3327.78</v>
      </c>
      <c r="L30" s="15">
        <f t="shared" si="2"/>
        <v>106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5" t="s">
        <v>179</v>
      </c>
      <c r="C31" s="9">
        <f>E31+F31+G31+H31+I31+J31+K31+L31+M31+N31+O31+P31</f>
        <v>112</v>
      </c>
      <c r="E31" s="15"/>
      <c r="F31" s="15"/>
      <c r="G31" s="15"/>
      <c r="H31" s="15">
        <v>112</v>
      </c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4"/>
      <c r="B32" s="4" t="s">
        <v>203</v>
      </c>
      <c r="C32" s="9">
        <f>E32+F32+G32+H32+I32+J32+K32+L32+M32+N32+O32+P32</f>
        <v>700</v>
      </c>
      <c r="E32" s="4"/>
      <c r="F32" s="4"/>
      <c r="G32" s="4"/>
      <c r="H32" s="4"/>
      <c r="I32" s="4">
        <v>700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204</v>
      </c>
      <c r="C33" s="9">
        <f>E33+F33+G33+H33+I33+J33+K33+L33+M33+N33+O33+P33</f>
        <v>3327.78</v>
      </c>
      <c r="E33" s="4"/>
      <c r="F33" s="4"/>
      <c r="G33" s="4"/>
      <c r="H33" s="4"/>
      <c r="I33" s="4"/>
      <c r="J33" s="4"/>
      <c r="K33" s="4">
        <v>3327.78</v>
      </c>
      <c r="L33" s="4"/>
      <c r="M33" s="4"/>
      <c r="N33" s="4"/>
      <c r="O33" s="4"/>
      <c r="P33" s="4"/>
    </row>
    <row r="34" spans="1:16" ht="12.75">
      <c r="A34" s="4"/>
      <c r="B34" s="4" t="s">
        <v>205</v>
      </c>
      <c r="C34" s="9">
        <f>E34+F34+G34+H34+I34+J34+K34+L34+M34+N34+O34+P34</f>
        <v>106</v>
      </c>
      <c r="E34" s="4"/>
      <c r="F34" s="4"/>
      <c r="G34" s="4"/>
      <c r="H34" s="4"/>
      <c r="I34" s="4"/>
      <c r="J34" s="4"/>
      <c r="K34" s="4"/>
      <c r="L34" s="4">
        <v>106</v>
      </c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C29+C30</f>
        <v>127648.91999999998</v>
      </c>
      <c r="E36" s="17">
        <f>E29+E30</f>
        <v>10313.039999999999</v>
      </c>
      <c r="F36" s="17">
        <f aca="true" t="shared" si="3" ref="F36:P36">F29+F30</f>
        <v>17430.79</v>
      </c>
      <c r="G36" s="17">
        <f t="shared" si="3"/>
        <v>10230.63</v>
      </c>
      <c r="H36" s="17">
        <f t="shared" si="3"/>
        <v>11113.8</v>
      </c>
      <c r="I36" s="17">
        <f t="shared" si="3"/>
        <v>11013.039999999999</v>
      </c>
      <c r="J36" s="17">
        <f t="shared" si="3"/>
        <v>10313.039999999999</v>
      </c>
      <c r="K36" s="17">
        <f t="shared" si="3"/>
        <v>13640.82</v>
      </c>
      <c r="L36" s="17">
        <f t="shared" si="3"/>
        <v>10419.039999999999</v>
      </c>
      <c r="M36" s="17">
        <f t="shared" si="3"/>
        <v>10313.039999999999</v>
      </c>
      <c r="N36" s="17">
        <f t="shared" si="3"/>
        <v>10313.039999999999</v>
      </c>
      <c r="O36" s="17">
        <f t="shared" si="3"/>
        <v>10313.039999999999</v>
      </c>
      <c r="P36" s="17">
        <f t="shared" si="3"/>
        <v>10313.039999999999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10" sqref="D10:D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206</v>
      </c>
      <c r="D2" s="1"/>
      <c r="E2" s="1" t="s">
        <v>5</v>
      </c>
      <c r="F2" s="1">
        <v>9482.76</v>
      </c>
      <c r="G2" s="1">
        <v>7710.89</v>
      </c>
    </row>
    <row r="3" spans="2:7" ht="12.75">
      <c r="B3" s="2" t="s">
        <v>6</v>
      </c>
      <c r="C3" s="1">
        <v>23281.74</v>
      </c>
      <c r="D3" s="1" t="s">
        <v>7</v>
      </c>
      <c r="E3" s="1" t="s">
        <v>8</v>
      </c>
      <c r="F3" s="1">
        <v>9482.76</v>
      </c>
      <c r="G3" s="1">
        <v>8235.83</v>
      </c>
    </row>
    <row r="4" spans="2:7" ht="12.75">
      <c r="B4" s="2" t="s">
        <v>90</v>
      </c>
      <c r="C4" s="3">
        <f>F14</f>
        <v>113794.37999999999</v>
      </c>
      <c r="D4" s="1" t="s">
        <v>7</v>
      </c>
      <c r="E4" s="1" t="s">
        <v>10</v>
      </c>
      <c r="F4" s="1">
        <v>9482.76</v>
      </c>
      <c r="G4" s="1">
        <v>9025.38</v>
      </c>
    </row>
    <row r="5" spans="2:8" ht="12.75">
      <c r="B5" s="2" t="s">
        <v>11</v>
      </c>
      <c r="C5" s="3">
        <f>G14+H14</f>
        <v>114848.26999999999</v>
      </c>
      <c r="D5" s="1" t="s">
        <v>7</v>
      </c>
      <c r="E5" s="1" t="s">
        <v>12</v>
      </c>
      <c r="F5" s="1">
        <v>9482.76</v>
      </c>
      <c r="G5" s="1">
        <v>12048.71</v>
      </c>
      <c r="H5" s="1">
        <v>345.22</v>
      </c>
    </row>
    <row r="6" spans="2:7" ht="12.75">
      <c r="B6" s="2" t="s">
        <v>63</v>
      </c>
      <c r="C6" s="1">
        <f>C8+C9</f>
        <v>120400.63</v>
      </c>
      <c r="D6" s="1" t="s">
        <v>7</v>
      </c>
      <c r="E6" s="1" t="s">
        <v>14</v>
      </c>
      <c r="F6" s="1">
        <v>9482.76</v>
      </c>
      <c r="G6" s="1">
        <v>7173.18</v>
      </c>
    </row>
    <row r="7" spans="2:7" ht="12.75">
      <c r="B7" s="2" t="s">
        <v>15</v>
      </c>
      <c r="D7" s="1"/>
      <c r="E7" s="1" t="s">
        <v>16</v>
      </c>
      <c r="F7" s="1">
        <v>9482.76</v>
      </c>
      <c r="G7" s="1">
        <v>8922.06</v>
      </c>
    </row>
    <row r="8" spans="2:16" ht="12.75">
      <c r="B8" s="2" t="s">
        <v>17</v>
      </c>
      <c r="C8" s="3">
        <f>C29</f>
        <v>110487.22</v>
      </c>
      <c r="D8" s="1" t="s">
        <v>7</v>
      </c>
      <c r="E8" s="3" t="s">
        <v>18</v>
      </c>
      <c r="F8" s="3">
        <v>9482.76</v>
      </c>
      <c r="G8" s="3">
        <v>9061.92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9913.41</v>
      </c>
      <c r="D9" s="1" t="s">
        <v>7</v>
      </c>
      <c r="E9" s="1" t="s">
        <v>20</v>
      </c>
      <c r="F9" s="1">
        <v>9482.76</v>
      </c>
      <c r="G9" s="1">
        <v>10115.28</v>
      </c>
      <c r="H9" s="1">
        <v>767.34</v>
      </c>
    </row>
    <row r="10" spans="2:7" ht="12.75">
      <c r="B10" s="2"/>
      <c r="D10" s="1"/>
      <c r="E10" s="1" t="s">
        <v>21</v>
      </c>
      <c r="F10" s="1">
        <v>9482.76</v>
      </c>
      <c r="G10" s="1">
        <v>7992.18</v>
      </c>
    </row>
    <row r="11" spans="2:7" ht="12.75">
      <c r="B11" s="2"/>
      <c r="D11" s="1"/>
      <c r="E11" s="1" t="s">
        <v>22</v>
      </c>
      <c r="F11" s="1">
        <v>9482.76</v>
      </c>
      <c r="G11" s="1">
        <v>12630.04</v>
      </c>
    </row>
    <row r="12" spans="2:7" ht="12.75">
      <c r="B12" s="2" t="s">
        <v>23</v>
      </c>
      <c r="C12" s="1">
        <v>5585.58</v>
      </c>
      <c r="D12" s="1" t="s">
        <v>7</v>
      </c>
      <c r="E12" s="1" t="s">
        <v>24</v>
      </c>
      <c r="F12" s="1">
        <v>9482.76</v>
      </c>
      <c r="G12" s="1">
        <v>9311.4</v>
      </c>
    </row>
    <row r="13" spans="2:7" ht="12.75">
      <c r="B13" s="2" t="s">
        <v>25</v>
      </c>
      <c r="C13" s="1">
        <f>C3+C5-C6</f>
        <v>17729.379999999976</v>
      </c>
      <c r="D13" s="1" t="s">
        <v>7</v>
      </c>
      <c r="E13" s="1" t="s">
        <v>26</v>
      </c>
      <c r="F13" s="1">
        <v>9484.02</v>
      </c>
      <c r="G13" s="1">
        <v>11508.84</v>
      </c>
    </row>
    <row r="14" spans="2:8" ht="12.75">
      <c r="B14" s="2"/>
      <c r="D14" s="1"/>
      <c r="F14" s="3">
        <f>F2+F3+F4+F5+F6+F7+F8+F9+F10+F11+F12+F13</f>
        <v>113794.37999999999</v>
      </c>
      <c r="G14" s="3">
        <f>G2+G3+G4+G5+G6+G7+G8+G9+G10+G11+G12+G13</f>
        <v>113735.70999999999</v>
      </c>
      <c r="H14" s="3">
        <f>H2+H3+H4+H5+H6+H7+H8+H9+H10+H11+H12+H13</f>
        <v>1112.56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26280.84</v>
      </c>
      <c r="E17" s="9">
        <v>2190.07</v>
      </c>
      <c r="F17" s="9">
        <v>2190.07</v>
      </c>
      <c r="G17" s="9">
        <v>2190.07</v>
      </c>
      <c r="H17" s="9">
        <v>2190.07</v>
      </c>
      <c r="I17" s="9">
        <v>2190.07</v>
      </c>
      <c r="J17" s="9">
        <v>2190.07</v>
      </c>
      <c r="K17" s="9">
        <v>2190.07</v>
      </c>
      <c r="L17" s="9">
        <v>2190.07</v>
      </c>
      <c r="M17" s="9">
        <v>2190.07</v>
      </c>
      <c r="N17" s="9">
        <v>2190.07</v>
      </c>
      <c r="O17" s="9">
        <v>2190.07</v>
      </c>
      <c r="P17" s="9">
        <v>2190.07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812.7600000000001</v>
      </c>
      <c r="E18" s="9">
        <v>67.73</v>
      </c>
      <c r="F18" s="9">
        <v>67.73</v>
      </c>
      <c r="G18" s="9">
        <v>67.73</v>
      </c>
      <c r="H18" s="9">
        <v>67.73</v>
      </c>
      <c r="I18" s="9">
        <v>67.73</v>
      </c>
      <c r="J18" s="9">
        <v>67.73</v>
      </c>
      <c r="K18" s="9">
        <v>67.73</v>
      </c>
      <c r="L18" s="9">
        <v>67.73</v>
      </c>
      <c r="M18" s="9">
        <v>67.73</v>
      </c>
      <c r="N18" s="9">
        <v>67.73</v>
      </c>
      <c r="O18" s="9">
        <v>67.73</v>
      </c>
      <c r="P18" s="9">
        <v>67.73</v>
      </c>
    </row>
    <row r="19" spans="1:16" ht="12.75">
      <c r="A19" s="21">
        <v>3</v>
      </c>
      <c r="B19" s="12" t="s">
        <v>37</v>
      </c>
      <c r="C19" s="9">
        <f t="shared" si="0"/>
        <v>2529.72</v>
      </c>
      <c r="E19" s="13">
        <v>210.81</v>
      </c>
      <c r="F19" s="13">
        <v>210.81</v>
      </c>
      <c r="G19" s="13">
        <v>210.81</v>
      </c>
      <c r="H19" s="13">
        <v>210.81</v>
      </c>
      <c r="I19" s="13">
        <v>210.81</v>
      </c>
      <c r="J19" s="13">
        <v>210.81</v>
      </c>
      <c r="K19" s="13">
        <v>210.81</v>
      </c>
      <c r="L19" s="13">
        <v>210.81</v>
      </c>
      <c r="M19" s="13">
        <v>210.81</v>
      </c>
      <c r="N19" s="13">
        <v>210.81</v>
      </c>
      <c r="O19" s="13">
        <v>210.81</v>
      </c>
      <c r="P19" s="13">
        <v>210.81</v>
      </c>
    </row>
    <row r="20" spans="1:16" ht="12.75">
      <c r="A20" s="19">
        <v>4</v>
      </c>
      <c r="B20" s="22" t="s">
        <v>64</v>
      </c>
      <c r="C20" s="9">
        <f t="shared" si="0"/>
        <v>8259.84</v>
      </c>
      <c r="E20" s="5">
        <v>0</v>
      </c>
      <c r="F20" s="5">
        <v>7420</v>
      </c>
      <c r="G20" s="5">
        <v>219.84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620</v>
      </c>
    </row>
    <row r="21" spans="1:16" ht="22.5">
      <c r="A21" s="20">
        <v>5</v>
      </c>
      <c r="B21" s="12" t="s">
        <v>39</v>
      </c>
      <c r="C21" s="9">
        <f t="shared" si="0"/>
        <v>17159.280000000002</v>
      </c>
      <c r="E21" s="5">
        <v>1429.94</v>
      </c>
      <c r="F21" s="5">
        <v>1429.94</v>
      </c>
      <c r="G21" s="5">
        <v>1429.94</v>
      </c>
      <c r="H21" s="5">
        <v>1429.94</v>
      </c>
      <c r="I21" s="5">
        <v>1429.94</v>
      </c>
      <c r="J21" s="5">
        <v>1429.94</v>
      </c>
      <c r="K21" s="5">
        <v>1429.94</v>
      </c>
      <c r="L21" s="5">
        <v>1429.94</v>
      </c>
      <c r="M21" s="5">
        <v>1429.94</v>
      </c>
      <c r="N21" s="5">
        <v>1429.94</v>
      </c>
      <c r="O21" s="5">
        <v>1429.94</v>
      </c>
      <c r="P21" s="5">
        <v>1429.94</v>
      </c>
    </row>
    <row r="22" spans="1:16" ht="22.5">
      <c r="A22" s="21">
        <v>6</v>
      </c>
      <c r="B22" s="12" t="s">
        <v>41</v>
      </c>
      <c r="C22" s="9">
        <f t="shared" si="0"/>
        <v>6502.44</v>
      </c>
      <c r="E22" s="5">
        <v>541.87</v>
      </c>
      <c r="F22" s="5">
        <v>541.87</v>
      </c>
      <c r="G22" s="5">
        <v>541.87</v>
      </c>
      <c r="H22" s="5">
        <v>541.87</v>
      </c>
      <c r="I22" s="5">
        <v>541.87</v>
      </c>
      <c r="J22" s="5">
        <v>541.87</v>
      </c>
      <c r="K22" s="5">
        <v>541.87</v>
      </c>
      <c r="L22" s="5">
        <v>541.87</v>
      </c>
      <c r="M22" s="5">
        <v>541.87</v>
      </c>
      <c r="N22" s="5">
        <v>541.87</v>
      </c>
      <c r="O22" s="5">
        <v>541.87</v>
      </c>
      <c r="P22" s="5">
        <v>541.87</v>
      </c>
    </row>
    <row r="23" spans="1:16" ht="12.75">
      <c r="A23" s="19">
        <v>7</v>
      </c>
      <c r="B23" s="12" t="s">
        <v>65</v>
      </c>
      <c r="C23" s="9">
        <f t="shared" si="0"/>
        <v>602.08</v>
      </c>
      <c r="E23" s="5">
        <v>37.63</v>
      </c>
      <c r="F23" s="5">
        <v>112.89</v>
      </c>
      <c r="G23" s="5">
        <v>112.89</v>
      </c>
      <c r="H23" s="5">
        <v>37.63</v>
      </c>
      <c r="I23" s="5">
        <v>37.63</v>
      </c>
      <c r="J23" s="5">
        <v>37.63</v>
      </c>
      <c r="K23" s="5">
        <v>37.63</v>
      </c>
      <c r="L23" s="5">
        <v>37.63</v>
      </c>
      <c r="M23" s="5">
        <v>37.63</v>
      </c>
      <c r="N23" s="5">
        <v>37.63</v>
      </c>
      <c r="O23" s="5">
        <v>37.63</v>
      </c>
      <c r="P23" s="5">
        <v>37.63</v>
      </c>
    </row>
    <row r="24" spans="1:16" ht="45">
      <c r="A24" s="20">
        <v>8</v>
      </c>
      <c r="B24" s="12" t="s">
        <v>66</v>
      </c>
      <c r="C24" s="9">
        <f t="shared" si="0"/>
        <v>20960.76</v>
      </c>
      <c r="E24" s="15">
        <v>1746.73</v>
      </c>
      <c r="F24" s="15">
        <v>1746.73</v>
      </c>
      <c r="G24" s="15">
        <v>1746.73</v>
      </c>
      <c r="H24" s="15">
        <v>1746.73</v>
      </c>
      <c r="I24" s="15">
        <v>1746.73</v>
      </c>
      <c r="J24" s="15">
        <v>1746.73</v>
      </c>
      <c r="K24" s="15">
        <v>1746.73</v>
      </c>
      <c r="L24" s="15">
        <v>1746.73</v>
      </c>
      <c r="M24" s="15">
        <v>1746.73</v>
      </c>
      <c r="N24" s="15">
        <v>1746.73</v>
      </c>
      <c r="O24" s="15">
        <v>1746.73</v>
      </c>
      <c r="P24" s="15">
        <v>1746.73</v>
      </c>
    </row>
    <row r="25" spans="1:16" ht="12.75">
      <c r="A25" s="21">
        <v>9</v>
      </c>
      <c r="B25" s="16" t="s">
        <v>45</v>
      </c>
      <c r="C25" s="9">
        <f t="shared" si="0"/>
        <v>11645.779999999997</v>
      </c>
      <c r="E25" s="5">
        <v>903.48</v>
      </c>
      <c r="F25" s="5">
        <v>903.48</v>
      </c>
      <c r="G25" s="5">
        <v>903.48</v>
      </c>
      <c r="H25" s="5">
        <v>1707.5</v>
      </c>
      <c r="I25" s="5">
        <v>903.48</v>
      </c>
      <c r="J25" s="5">
        <v>903.48</v>
      </c>
      <c r="K25" s="5">
        <v>903.48</v>
      </c>
      <c r="L25" s="5">
        <v>903.48</v>
      </c>
      <c r="M25" s="5">
        <v>903.48</v>
      </c>
      <c r="N25" s="5">
        <v>903.48</v>
      </c>
      <c r="O25" s="5">
        <v>903.48</v>
      </c>
      <c r="P25" s="5">
        <v>903.48</v>
      </c>
    </row>
    <row r="26" spans="1:16" ht="12.75">
      <c r="A26" s="19">
        <v>10</v>
      </c>
      <c r="B26" s="12" t="s">
        <v>47</v>
      </c>
      <c r="C26" s="9">
        <f t="shared" si="0"/>
        <v>8505.88</v>
      </c>
      <c r="E26" s="5">
        <v>745.07</v>
      </c>
      <c r="F26" s="5">
        <v>302.25</v>
      </c>
      <c r="G26" s="5">
        <v>752.93</v>
      </c>
      <c r="H26" s="5">
        <v>745.07</v>
      </c>
      <c r="I26" s="5">
        <v>745.07</v>
      </c>
      <c r="J26" s="5">
        <v>745.07</v>
      </c>
      <c r="K26" s="5">
        <v>745.07</v>
      </c>
      <c r="L26" s="5">
        <v>745.07</v>
      </c>
      <c r="M26" s="5">
        <v>745.07</v>
      </c>
      <c r="N26" s="5">
        <v>745.07</v>
      </c>
      <c r="O26" s="5">
        <v>745.07</v>
      </c>
      <c r="P26" s="5">
        <v>745.07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7227.839999999999</v>
      </c>
      <c r="E28" s="15">
        <v>602.32</v>
      </c>
      <c r="F28" s="15">
        <v>602.32</v>
      </c>
      <c r="G28" s="15">
        <v>602.32</v>
      </c>
      <c r="H28" s="15">
        <v>602.32</v>
      </c>
      <c r="I28" s="15">
        <v>602.32</v>
      </c>
      <c r="J28" s="15">
        <v>602.32</v>
      </c>
      <c r="K28" s="15">
        <v>602.32</v>
      </c>
      <c r="L28" s="15">
        <v>602.32</v>
      </c>
      <c r="M28" s="15">
        <v>602.32</v>
      </c>
      <c r="N28" s="15">
        <v>602.32</v>
      </c>
      <c r="O28" s="15">
        <v>602.32</v>
      </c>
      <c r="P28" s="15">
        <v>602.32</v>
      </c>
    </row>
    <row r="29" spans="1:16" ht="12.75">
      <c r="A29" s="19"/>
      <c r="B29" s="6" t="s">
        <v>52</v>
      </c>
      <c r="C29" s="15">
        <f>SUM(C17:C28)</f>
        <v>110487.22</v>
      </c>
      <c r="E29" s="15">
        <f>SUM(E17:E28)</f>
        <v>8475.65</v>
      </c>
      <c r="F29" s="15">
        <f aca="true" t="shared" si="1" ref="F29:P29">SUM(F17:F28)</f>
        <v>15528.09</v>
      </c>
      <c r="G29" s="15">
        <f t="shared" si="1"/>
        <v>8778.61</v>
      </c>
      <c r="H29" s="15">
        <f t="shared" si="1"/>
        <v>9279.67</v>
      </c>
      <c r="I29" s="15">
        <f t="shared" si="1"/>
        <v>8475.65</v>
      </c>
      <c r="J29" s="15">
        <f t="shared" si="1"/>
        <v>8475.65</v>
      </c>
      <c r="K29" s="15">
        <f t="shared" si="1"/>
        <v>8475.65</v>
      </c>
      <c r="L29" s="15">
        <f t="shared" si="1"/>
        <v>8475.65</v>
      </c>
      <c r="M29" s="15">
        <f t="shared" si="1"/>
        <v>8475.65</v>
      </c>
      <c r="N29" s="15">
        <f t="shared" si="1"/>
        <v>8475.65</v>
      </c>
      <c r="O29" s="15">
        <f t="shared" si="1"/>
        <v>8475.65</v>
      </c>
      <c r="P29" s="15">
        <f t="shared" si="1"/>
        <v>9095.65</v>
      </c>
    </row>
    <row r="30" spans="1:16" ht="12.75">
      <c r="A30" s="19">
        <v>13</v>
      </c>
      <c r="B30" s="5" t="s">
        <v>19</v>
      </c>
      <c r="C30" s="15">
        <f>C31+C32+C33+C34</f>
        <v>9913.41</v>
      </c>
      <c r="E30" s="15">
        <f>E31+E32+E33+E34</f>
        <v>0</v>
      </c>
      <c r="F30" s="15">
        <f aca="true" t="shared" si="2" ref="F30:P30">F31+F32+F33+F34</f>
        <v>200</v>
      </c>
      <c r="G30" s="15">
        <f t="shared" si="2"/>
        <v>0</v>
      </c>
      <c r="H30" s="15">
        <f t="shared" si="2"/>
        <v>0</v>
      </c>
      <c r="I30" s="15">
        <f t="shared" si="2"/>
        <v>700</v>
      </c>
      <c r="J30" s="15">
        <f t="shared" si="2"/>
        <v>0</v>
      </c>
      <c r="K30" s="15">
        <f t="shared" si="2"/>
        <v>3013.41</v>
      </c>
      <c r="L30" s="15">
        <f t="shared" si="2"/>
        <v>0</v>
      </c>
      <c r="M30" s="15">
        <f t="shared" si="2"/>
        <v>6000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207</v>
      </c>
      <c r="C31" s="9">
        <f>E31+F31+G31+H31+I31+J31+K31+L31+M31+N31+O31+P31</f>
        <v>200</v>
      </c>
      <c r="E31" s="4"/>
      <c r="F31" s="4">
        <v>200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 t="s">
        <v>203</v>
      </c>
      <c r="C32" s="9">
        <f>E32+F32+G32+H32+I32+J32+K32+L32+M32+N32+O32+P32</f>
        <v>700</v>
      </c>
      <c r="E32" s="4"/>
      <c r="F32" s="4"/>
      <c r="G32" s="4"/>
      <c r="H32" s="4"/>
      <c r="I32" s="4">
        <v>700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204</v>
      </c>
      <c r="C33" s="9">
        <f>E33+F33+G33+H33+I33+J33+K33+L33+M33+N33+O33+P33</f>
        <v>3013.41</v>
      </c>
      <c r="E33" s="4"/>
      <c r="F33" s="4"/>
      <c r="G33" s="4"/>
      <c r="H33" s="4"/>
      <c r="I33" s="4"/>
      <c r="J33" s="4"/>
      <c r="K33" s="4">
        <v>3013.41</v>
      </c>
      <c r="L33" s="4"/>
      <c r="M33" s="4"/>
      <c r="N33" s="4"/>
      <c r="O33" s="4"/>
      <c r="P33" s="4"/>
    </row>
    <row r="34" spans="1:16" ht="12.75">
      <c r="A34" s="4"/>
      <c r="B34" s="4" t="s">
        <v>208</v>
      </c>
      <c r="C34" s="9">
        <f>E34+F34+G34+H34+I34+J34+K34+L34+M34+N34+O34+P34</f>
        <v>6000</v>
      </c>
      <c r="E34" s="4"/>
      <c r="F34" s="4"/>
      <c r="G34" s="4"/>
      <c r="H34" s="4"/>
      <c r="I34" s="4"/>
      <c r="J34" s="4"/>
      <c r="K34" s="4"/>
      <c r="L34" s="4"/>
      <c r="M34" s="4">
        <v>6000</v>
      </c>
      <c r="N34" s="4"/>
      <c r="O34" s="4"/>
      <c r="P34" s="4"/>
    </row>
    <row r="35" spans="1:16" ht="12.75">
      <c r="A35" s="4"/>
      <c r="B35" s="4" t="s">
        <v>56</v>
      </c>
      <c r="C35" s="17">
        <f>C29+C30</f>
        <v>120400.63</v>
      </c>
      <c r="E35" s="17">
        <f>E29+E30</f>
        <v>8475.65</v>
      </c>
      <c r="F35" s="17">
        <f aca="true" t="shared" si="3" ref="F35:P35">F29+F30</f>
        <v>15728.09</v>
      </c>
      <c r="G35" s="17">
        <f t="shared" si="3"/>
        <v>8778.61</v>
      </c>
      <c r="H35" s="17">
        <f t="shared" si="3"/>
        <v>9279.67</v>
      </c>
      <c r="I35" s="17">
        <f t="shared" si="3"/>
        <v>9175.65</v>
      </c>
      <c r="J35" s="17">
        <f t="shared" si="3"/>
        <v>8475.65</v>
      </c>
      <c r="K35" s="17">
        <f t="shared" si="3"/>
        <v>11489.06</v>
      </c>
      <c r="L35" s="17">
        <f t="shared" si="3"/>
        <v>8475.65</v>
      </c>
      <c r="M35" s="17">
        <f t="shared" si="3"/>
        <v>14475.65</v>
      </c>
      <c r="N35" s="17">
        <f t="shared" si="3"/>
        <v>8475.65</v>
      </c>
      <c r="O35" s="17">
        <f t="shared" si="3"/>
        <v>8475.65</v>
      </c>
      <c r="P35" s="17">
        <f t="shared" si="3"/>
        <v>9095.65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C10" sqref="C1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171</v>
      </c>
      <c r="F1" s="1" t="s">
        <v>2</v>
      </c>
      <c r="G1" s="1" t="s">
        <v>3</v>
      </c>
    </row>
    <row r="2" spans="2:7" ht="12.75">
      <c r="B2" s="2" t="s">
        <v>209</v>
      </c>
      <c r="D2" s="1"/>
      <c r="E2" s="1" t="s">
        <v>5</v>
      </c>
      <c r="F2" s="1">
        <v>12649.53</v>
      </c>
      <c r="G2" s="1">
        <v>5481.33</v>
      </c>
    </row>
    <row r="3" spans="2:7" ht="12.75">
      <c r="B3" s="2" t="s">
        <v>6</v>
      </c>
      <c r="C3" s="1">
        <v>27004.93</v>
      </c>
      <c r="D3" s="1" t="s">
        <v>7</v>
      </c>
      <c r="E3" s="1" t="s">
        <v>8</v>
      </c>
      <c r="F3" s="1">
        <v>12649.53</v>
      </c>
      <c r="G3" s="1">
        <v>30705.67</v>
      </c>
    </row>
    <row r="4" spans="2:7" ht="12.75">
      <c r="B4" s="2" t="s">
        <v>81</v>
      </c>
      <c r="C4" s="3">
        <f>F14</f>
        <v>151794.36000000002</v>
      </c>
      <c r="D4" s="1" t="s">
        <v>7</v>
      </c>
      <c r="E4" s="1" t="s">
        <v>10</v>
      </c>
      <c r="F4" s="1">
        <v>12649.53</v>
      </c>
      <c r="G4" s="1">
        <v>10875.35</v>
      </c>
    </row>
    <row r="5" spans="2:7" ht="12.75">
      <c r="B5" s="2" t="s">
        <v>70</v>
      </c>
      <c r="C5" s="3">
        <f>G14+H14</f>
        <v>151607.03000000003</v>
      </c>
      <c r="D5" s="1" t="s">
        <v>7</v>
      </c>
      <c r="E5" s="1" t="s">
        <v>12</v>
      </c>
      <c r="F5" s="1">
        <v>12649.53</v>
      </c>
      <c r="G5" s="1">
        <v>8312.07</v>
      </c>
    </row>
    <row r="6" spans="2:8" ht="12.75">
      <c r="B6" s="2" t="s">
        <v>13</v>
      </c>
      <c r="C6" s="1">
        <f>C8+C9</f>
        <v>134231.14</v>
      </c>
      <c r="D6" s="1" t="s">
        <v>7</v>
      </c>
      <c r="E6" s="1" t="s">
        <v>14</v>
      </c>
      <c r="F6" s="1">
        <v>12649.53</v>
      </c>
      <c r="G6" s="1">
        <v>5860.08</v>
      </c>
      <c r="H6" s="1">
        <v>1941.66</v>
      </c>
    </row>
    <row r="7" spans="2:7" ht="12.75">
      <c r="B7" s="2" t="s">
        <v>15</v>
      </c>
      <c r="D7" s="1"/>
      <c r="E7" s="1" t="s">
        <v>16</v>
      </c>
      <c r="F7" s="1">
        <v>12649.53</v>
      </c>
      <c r="G7" s="1">
        <v>17638.78</v>
      </c>
    </row>
    <row r="8" spans="2:16" ht="12.75">
      <c r="B8" s="2" t="s">
        <v>17</v>
      </c>
      <c r="C8" s="3">
        <f>C29</f>
        <v>133731.14</v>
      </c>
      <c r="D8" s="1" t="s">
        <v>7</v>
      </c>
      <c r="E8" s="3" t="s">
        <v>18</v>
      </c>
      <c r="F8" s="3">
        <v>12649.53</v>
      </c>
      <c r="G8" s="3">
        <v>6918.36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500</v>
      </c>
      <c r="D9" s="1" t="s">
        <v>7</v>
      </c>
      <c r="E9" s="1" t="s">
        <v>20</v>
      </c>
      <c r="F9" s="1">
        <v>12649.53</v>
      </c>
      <c r="G9" s="1">
        <v>8699.81</v>
      </c>
    </row>
    <row r="10" spans="2:7" ht="12.75">
      <c r="B10" s="2"/>
      <c r="D10" s="1"/>
      <c r="E10" s="1" t="s">
        <v>21</v>
      </c>
      <c r="F10" s="1">
        <v>12649.53</v>
      </c>
      <c r="G10" s="1">
        <v>14220.15</v>
      </c>
    </row>
    <row r="11" spans="2:7" ht="12.75">
      <c r="B11" s="2"/>
      <c r="D11" s="1"/>
      <c r="E11" s="1" t="s">
        <v>22</v>
      </c>
      <c r="F11" s="1">
        <v>12649.53</v>
      </c>
      <c r="G11" s="1">
        <v>23400.53</v>
      </c>
    </row>
    <row r="12" spans="2:7" ht="12.75">
      <c r="B12" s="2" t="s">
        <v>23</v>
      </c>
      <c r="C12" s="1">
        <v>42374.06</v>
      </c>
      <c r="D12" s="1" t="s">
        <v>7</v>
      </c>
      <c r="E12" s="1" t="s">
        <v>24</v>
      </c>
      <c r="F12" s="1">
        <v>12649.53</v>
      </c>
      <c r="G12" s="1">
        <v>6850.66</v>
      </c>
    </row>
    <row r="13" spans="2:8" ht="12.75">
      <c r="B13" s="2" t="s">
        <v>25</v>
      </c>
      <c r="C13" s="1">
        <f>C3+C5-C6</f>
        <v>44380.82000000001</v>
      </c>
      <c r="D13" s="1" t="s">
        <v>7</v>
      </c>
      <c r="E13" s="1" t="s">
        <v>26</v>
      </c>
      <c r="F13" s="1">
        <v>12649.53</v>
      </c>
      <c r="G13" s="1">
        <v>10531.32</v>
      </c>
      <c r="H13" s="1">
        <v>171.26</v>
      </c>
    </row>
    <row r="14" spans="2:8" ht="12.75">
      <c r="B14" s="2"/>
      <c r="D14" s="1"/>
      <c r="F14" s="3">
        <f>F2+F3+F4+F5+F6+F7+F8+F9+F10+F11+F12+F13</f>
        <v>151794.36000000002</v>
      </c>
      <c r="G14" s="3">
        <f>G2+G3+G4+G5+G6+G7+G8+G9+G10+G11+G12+G13</f>
        <v>149494.11000000002</v>
      </c>
      <c r="H14" s="3">
        <f>H2+H3+H4+H5+H6+H7+H8+H9+H10+H11+H12+H13</f>
        <v>2112.92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37657.32</v>
      </c>
      <c r="E17" s="9">
        <v>3138.11</v>
      </c>
      <c r="F17" s="9">
        <v>3138.11</v>
      </c>
      <c r="G17" s="9">
        <v>3138.11</v>
      </c>
      <c r="H17" s="9">
        <v>3138.11</v>
      </c>
      <c r="I17" s="9">
        <v>3138.11</v>
      </c>
      <c r="J17" s="9">
        <v>3138.11</v>
      </c>
      <c r="K17" s="9">
        <v>3138.11</v>
      </c>
      <c r="L17" s="9">
        <v>3138.11</v>
      </c>
      <c r="M17" s="9">
        <v>3138.11</v>
      </c>
      <c r="N17" s="9">
        <v>3138.11</v>
      </c>
      <c r="O17" s="9">
        <v>3138.11</v>
      </c>
      <c r="P17" s="9">
        <v>3138.11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1164.7199999999998</v>
      </c>
      <c r="E18" s="9">
        <v>97.06</v>
      </c>
      <c r="F18" s="9">
        <v>97.06</v>
      </c>
      <c r="G18" s="9">
        <v>97.06</v>
      </c>
      <c r="H18" s="9">
        <v>97.06</v>
      </c>
      <c r="I18" s="9">
        <v>97.06</v>
      </c>
      <c r="J18" s="9">
        <v>97.06</v>
      </c>
      <c r="K18" s="9">
        <v>97.06</v>
      </c>
      <c r="L18" s="9">
        <v>97.06</v>
      </c>
      <c r="M18" s="9">
        <v>97.06</v>
      </c>
      <c r="N18" s="9">
        <v>97.06</v>
      </c>
      <c r="O18" s="9">
        <v>97.06</v>
      </c>
      <c r="P18" s="9">
        <v>97.06</v>
      </c>
    </row>
    <row r="19" spans="1:16" ht="12.75">
      <c r="A19" s="21">
        <v>3</v>
      </c>
      <c r="B19" s="12" t="s">
        <v>37</v>
      </c>
      <c r="C19" s="9">
        <f t="shared" si="0"/>
        <v>3623.399999999999</v>
      </c>
      <c r="E19" s="13">
        <v>301.95</v>
      </c>
      <c r="F19" s="13">
        <v>301.95</v>
      </c>
      <c r="G19" s="13">
        <v>301.95</v>
      </c>
      <c r="H19" s="13">
        <v>301.95</v>
      </c>
      <c r="I19" s="13">
        <v>301.95</v>
      </c>
      <c r="J19" s="13">
        <v>301.95</v>
      </c>
      <c r="K19" s="13">
        <v>301.95</v>
      </c>
      <c r="L19" s="13">
        <v>301.95</v>
      </c>
      <c r="M19" s="13">
        <v>301.95</v>
      </c>
      <c r="N19" s="13">
        <v>301.95</v>
      </c>
      <c r="O19" s="13">
        <v>301.95</v>
      </c>
      <c r="P19" s="13">
        <v>301.95</v>
      </c>
    </row>
    <row r="20" spans="1:16" ht="12.75">
      <c r="A20" s="19">
        <v>4</v>
      </c>
      <c r="B20" s="22" t="s">
        <v>64</v>
      </c>
      <c r="C20" s="9">
        <f t="shared" si="0"/>
        <v>1790</v>
      </c>
      <c r="E20" s="5">
        <v>0</v>
      </c>
      <c r="F20" s="5">
        <v>917.44</v>
      </c>
      <c r="G20" s="5">
        <v>872.56</v>
      </c>
      <c r="H20" s="5">
        <v>0</v>
      </c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24587.279999999995</v>
      </c>
      <c r="E21" s="5">
        <v>2048.94</v>
      </c>
      <c r="F21" s="5">
        <v>2048.94</v>
      </c>
      <c r="G21" s="5">
        <v>2048.94</v>
      </c>
      <c r="H21" s="5">
        <v>2048.94</v>
      </c>
      <c r="I21" s="5">
        <v>2048.94</v>
      </c>
      <c r="J21" s="5">
        <v>2048.94</v>
      </c>
      <c r="K21" s="5">
        <v>2048.94</v>
      </c>
      <c r="L21" s="5">
        <v>2048.94</v>
      </c>
      <c r="M21" s="5">
        <v>2048.94</v>
      </c>
      <c r="N21" s="5">
        <v>2048.94</v>
      </c>
      <c r="O21" s="5">
        <v>2048.94</v>
      </c>
      <c r="P21" s="5">
        <v>2048.94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30022.320000000003</v>
      </c>
      <c r="E24" s="15">
        <v>2501.86</v>
      </c>
      <c r="F24" s="15">
        <v>2501.86</v>
      </c>
      <c r="G24" s="15">
        <v>2501.86</v>
      </c>
      <c r="H24" s="15">
        <v>2501.86</v>
      </c>
      <c r="I24" s="15">
        <v>2501.86</v>
      </c>
      <c r="J24" s="15">
        <v>2501.86</v>
      </c>
      <c r="K24" s="15">
        <v>2501.86</v>
      </c>
      <c r="L24" s="15">
        <v>2501.86</v>
      </c>
      <c r="M24" s="15">
        <v>2501.86</v>
      </c>
      <c r="N24" s="15">
        <v>2501.86</v>
      </c>
      <c r="O24" s="15">
        <v>2501.86</v>
      </c>
      <c r="P24" s="15">
        <v>2501.86</v>
      </c>
    </row>
    <row r="25" spans="1:16" ht="12.75">
      <c r="A25" s="21">
        <v>9</v>
      </c>
      <c r="B25" s="16" t="s">
        <v>45</v>
      </c>
      <c r="C25" s="9">
        <f t="shared" si="0"/>
        <v>15528.839999999998</v>
      </c>
      <c r="E25" s="5">
        <v>1294.07</v>
      </c>
      <c r="F25" s="5">
        <v>1294.07</v>
      </c>
      <c r="G25" s="5">
        <v>1294.07</v>
      </c>
      <c r="H25" s="5">
        <v>1294.07</v>
      </c>
      <c r="I25" s="5">
        <v>1294.07</v>
      </c>
      <c r="J25" s="5">
        <v>1294.07</v>
      </c>
      <c r="K25" s="5">
        <v>1294.07</v>
      </c>
      <c r="L25" s="5">
        <v>1294.07</v>
      </c>
      <c r="M25" s="5">
        <v>1294.07</v>
      </c>
      <c r="N25" s="5">
        <v>1294.07</v>
      </c>
      <c r="O25" s="5">
        <v>1294.07</v>
      </c>
      <c r="P25" s="5">
        <v>1294.07</v>
      </c>
    </row>
    <row r="26" spans="1:16" ht="12.75">
      <c r="A26" s="19">
        <v>10</v>
      </c>
      <c r="B26" s="12" t="s">
        <v>47</v>
      </c>
      <c r="C26" s="9">
        <f t="shared" si="0"/>
        <v>9004.74</v>
      </c>
      <c r="E26" s="5">
        <v>1707.5</v>
      </c>
      <c r="F26" s="5">
        <v>1707.5</v>
      </c>
      <c r="G26" s="5">
        <v>431.36</v>
      </c>
      <c r="H26" s="5">
        <v>1707.5</v>
      </c>
      <c r="I26" s="5">
        <v>431.36</v>
      </c>
      <c r="J26" s="5">
        <v>431.36</v>
      </c>
      <c r="K26" s="5">
        <v>431.36</v>
      </c>
      <c r="L26" s="5">
        <v>431.36</v>
      </c>
      <c r="M26" s="5">
        <v>431.36</v>
      </c>
      <c r="N26" s="5">
        <v>431.36</v>
      </c>
      <c r="O26" s="5">
        <v>431.36</v>
      </c>
      <c r="P26" s="5">
        <v>431.36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10352.52</v>
      </c>
      <c r="E28" s="15">
        <v>862.71</v>
      </c>
      <c r="F28" s="15">
        <v>862.71</v>
      </c>
      <c r="G28" s="15">
        <v>862.71</v>
      </c>
      <c r="H28" s="15">
        <v>862.71</v>
      </c>
      <c r="I28" s="15">
        <v>862.71</v>
      </c>
      <c r="J28" s="15">
        <v>862.71</v>
      </c>
      <c r="K28" s="15">
        <v>862.71</v>
      </c>
      <c r="L28" s="15">
        <v>862.71</v>
      </c>
      <c r="M28" s="15">
        <v>862.71</v>
      </c>
      <c r="N28" s="15">
        <v>862.71</v>
      </c>
      <c r="O28" s="15">
        <v>862.71</v>
      </c>
      <c r="P28" s="15">
        <v>862.71</v>
      </c>
    </row>
    <row r="29" spans="1:16" ht="12.75">
      <c r="A29" s="19"/>
      <c r="B29" s="6" t="s">
        <v>52</v>
      </c>
      <c r="C29" s="15">
        <f>C17+C18+C19+C20+C21+C22+C23+C24+C25+C26+C27+C28</f>
        <v>133731.14</v>
      </c>
      <c r="E29" s="15">
        <f>E17+E18+E19+E20+E21+E22+E24+E25+E26+E27+E28</f>
        <v>11952.2</v>
      </c>
      <c r="F29" s="15">
        <f aca="true" t="shared" si="1" ref="F29:P29">F17+F18+F19+F20+F21+F22+F24+F25+F26+F27+F28</f>
        <v>12869.64</v>
      </c>
      <c r="G29" s="15">
        <f t="shared" si="1"/>
        <v>11548.620000000003</v>
      </c>
      <c r="H29" s="15">
        <f t="shared" si="1"/>
        <v>11952.2</v>
      </c>
      <c r="I29" s="15">
        <f t="shared" si="1"/>
        <v>10676.060000000001</v>
      </c>
      <c r="J29" s="15">
        <f t="shared" si="1"/>
        <v>10676.060000000001</v>
      </c>
      <c r="K29" s="15">
        <f t="shared" si="1"/>
        <v>10676.060000000001</v>
      </c>
      <c r="L29" s="15">
        <f t="shared" si="1"/>
        <v>10676.060000000001</v>
      </c>
      <c r="M29" s="15">
        <f t="shared" si="1"/>
        <v>10676.060000000001</v>
      </c>
      <c r="N29" s="15">
        <f t="shared" si="1"/>
        <v>10676.060000000001</v>
      </c>
      <c r="O29" s="15">
        <f t="shared" si="1"/>
        <v>10676.060000000001</v>
      </c>
      <c r="P29" s="15">
        <f t="shared" si="1"/>
        <v>10676.060000000001</v>
      </c>
    </row>
    <row r="30" spans="1:16" ht="12.75">
      <c r="A30" s="19">
        <v>13</v>
      </c>
      <c r="B30" s="5" t="s">
        <v>19</v>
      </c>
      <c r="C30" s="15">
        <f>C31+C32+C33+C34</f>
        <v>500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500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210</v>
      </c>
      <c r="C31" s="9">
        <f>E31+F31+G31+H31+I31+J31+K31+L31+M31+N31+O31+P31</f>
        <v>500</v>
      </c>
      <c r="E31" s="4"/>
      <c r="F31" s="4"/>
      <c r="G31" s="4"/>
      <c r="H31" s="4"/>
      <c r="I31" s="4"/>
      <c r="J31" s="4"/>
      <c r="K31" s="4">
        <v>500</v>
      </c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134231.14</v>
      </c>
      <c r="E35" s="17">
        <f>E29+E30</f>
        <v>11952.2</v>
      </c>
      <c r="F35" s="17">
        <f aca="true" t="shared" si="3" ref="F35:P35">F29+F30</f>
        <v>12869.64</v>
      </c>
      <c r="G35" s="17">
        <f t="shared" si="3"/>
        <v>11548.620000000003</v>
      </c>
      <c r="H35" s="17">
        <f t="shared" si="3"/>
        <v>11952.2</v>
      </c>
      <c r="I35" s="17">
        <f t="shared" si="3"/>
        <v>10676.060000000001</v>
      </c>
      <c r="J35" s="17">
        <f t="shared" si="3"/>
        <v>10676.060000000001</v>
      </c>
      <c r="K35" s="17">
        <f t="shared" si="3"/>
        <v>11176.060000000001</v>
      </c>
      <c r="L35" s="17">
        <f t="shared" si="3"/>
        <v>10676.060000000001</v>
      </c>
      <c r="M35" s="17">
        <f t="shared" si="3"/>
        <v>10676.060000000001</v>
      </c>
      <c r="N35" s="17">
        <f t="shared" si="3"/>
        <v>10676.060000000001</v>
      </c>
      <c r="O35" s="17">
        <f t="shared" si="3"/>
        <v>10676.060000000001</v>
      </c>
      <c r="P35" s="17">
        <f t="shared" si="3"/>
        <v>10676.060000000001</v>
      </c>
    </row>
    <row r="36" ht="12.75">
      <c r="C36" s="1">
        <f>SUM(C17:C28)</f>
        <v>133731.14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P28" sqref="P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211</v>
      </c>
      <c r="D2" s="1"/>
      <c r="E2" s="1" t="s">
        <v>5</v>
      </c>
      <c r="F2" s="1">
        <v>8057.7</v>
      </c>
      <c r="G2" s="1">
        <v>6836.73</v>
      </c>
    </row>
    <row r="3" spans="2:7" ht="12.75">
      <c r="B3" s="2" t="s">
        <v>6</v>
      </c>
      <c r="C3" s="1">
        <v>70325.76</v>
      </c>
      <c r="D3" s="1" t="s">
        <v>7</v>
      </c>
      <c r="E3" s="1" t="s">
        <v>8</v>
      </c>
      <c r="F3" s="1">
        <v>8057.7</v>
      </c>
      <c r="G3" s="1">
        <v>8212.68</v>
      </c>
    </row>
    <row r="4" spans="2:7" ht="12.75">
      <c r="B4" s="2" t="s">
        <v>81</v>
      </c>
      <c r="C4" s="3">
        <f>F14</f>
        <v>96689.87999999998</v>
      </c>
      <c r="D4" s="1" t="s">
        <v>7</v>
      </c>
      <c r="E4" s="1" t="s">
        <v>10</v>
      </c>
      <c r="F4" s="1">
        <v>8057.7</v>
      </c>
      <c r="G4" s="1">
        <v>8720.8</v>
      </c>
    </row>
    <row r="5" spans="2:7" ht="12.75">
      <c r="B5" s="2" t="s">
        <v>11</v>
      </c>
      <c r="C5" s="3">
        <f>G14+H14</f>
        <v>94676.47</v>
      </c>
      <c r="D5" s="1" t="s">
        <v>7</v>
      </c>
      <c r="E5" s="1" t="s">
        <v>12</v>
      </c>
      <c r="F5" s="1">
        <v>8057.7</v>
      </c>
      <c r="G5" s="1">
        <v>8182.25</v>
      </c>
    </row>
    <row r="6" spans="2:7" ht="12.75">
      <c r="B6" s="2" t="s">
        <v>13</v>
      </c>
      <c r="C6" s="1">
        <f>C8+C9</f>
        <v>94781.1</v>
      </c>
      <c r="D6" s="1" t="s">
        <v>7</v>
      </c>
      <c r="E6" s="1" t="s">
        <v>14</v>
      </c>
      <c r="F6" s="1">
        <v>8057.7</v>
      </c>
      <c r="G6" s="1">
        <v>9575.86</v>
      </c>
    </row>
    <row r="7" spans="2:7" ht="12.75">
      <c r="B7" s="2" t="s">
        <v>15</v>
      </c>
      <c r="D7" s="1"/>
      <c r="E7" s="1" t="s">
        <v>16</v>
      </c>
      <c r="F7" s="1">
        <v>8057.7</v>
      </c>
      <c r="G7" s="1">
        <v>6145.13</v>
      </c>
    </row>
    <row r="8" spans="2:16" ht="12.75">
      <c r="B8" s="2" t="s">
        <v>17</v>
      </c>
      <c r="C8" s="3">
        <f>C29</f>
        <v>86421.1</v>
      </c>
      <c r="D8" s="1" t="s">
        <v>7</v>
      </c>
      <c r="E8" s="3" t="s">
        <v>18</v>
      </c>
      <c r="F8" s="3">
        <v>8057.7</v>
      </c>
      <c r="G8" s="3">
        <v>9308.69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8360</v>
      </c>
      <c r="D9" s="1" t="s">
        <v>7</v>
      </c>
      <c r="E9" s="1" t="s">
        <v>20</v>
      </c>
      <c r="F9" s="1">
        <v>8057.7</v>
      </c>
      <c r="G9" s="1">
        <v>6908.39</v>
      </c>
      <c r="H9" s="1">
        <v>957.6</v>
      </c>
    </row>
    <row r="10" spans="2:7" ht="12.75">
      <c r="B10" s="2"/>
      <c r="D10" s="1"/>
      <c r="E10" s="1" t="s">
        <v>21</v>
      </c>
      <c r="F10" s="1">
        <v>8057.7</v>
      </c>
      <c r="G10" s="1">
        <v>4591.43</v>
      </c>
    </row>
    <row r="11" spans="2:7" ht="12.75">
      <c r="B11" s="2"/>
      <c r="D11" s="1"/>
      <c r="E11" s="1" t="s">
        <v>22</v>
      </c>
      <c r="F11" s="1">
        <v>8057.7</v>
      </c>
      <c r="G11" s="1">
        <v>10253.74</v>
      </c>
    </row>
    <row r="12" spans="2:7" ht="12.75">
      <c r="B12" s="2" t="s">
        <v>23</v>
      </c>
      <c r="C12" s="1">
        <v>6261.39</v>
      </c>
      <c r="D12" s="1" t="s">
        <v>7</v>
      </c>
      <c r="E12" s="1" t="s">
        <v>24</v>
      </c>
      <c r="F12" s="1">
        <v>8057.7</v>
      </c>
      <c r="G12" s="1">
        <v>7171.24</v>
      </c>
    </row>
    <row r="13" spans="2:7" ht="12.75">
      <c r="B13" s="2" t="s">
        <v>25</v>
      </c>
      <c r="C13" s="1">
        <f>C3+C5-C6</f>
        <v>70221.12999999998</v>
      </c>
      <c r="D13" s="1" t="s">
        <v>7</v>
      </c>
      <c r="E13" s="1" t="s">
        <v>26</v>
      </c>
      <c r="F13" s="1">
        <v>8055.18</v>
      </c>
      <c r="G13" s="1">
        <v>7811.93</v>
      </c>
    </row>
    <row r="14" spans="2:8" ht="12.75">
      <c r="B14" s="2"/>
      <c r="D14" s="1"/>
      <c r="F14" s="3">
        <f>F2+F3+F4+F5+F6+F7+F8+F9+F10+F11+F12+F13</f>
        <v>96689.87999999998</v>
      </c>
      <c r="G14" s="3">
        <f>G2+G3+G4+G5+G6+G7+G8+G9+G10+G11+G12+G13</f>
        <v>93718.87</v>
      </c>
      <c r="H14" s="3">
        <f>H2+H3+H4+H5+H6+H7+H8+H9+H10+H11+H12+H13</f>
        <v>957.6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22331.400000000005</v>
      </c>
      <c r="E17" s="9">
        <v>1860.95</v>
      </c>
      <c r="F17" s="9">
        <v>1860.95</v>
      </c>
      <c r="G17" s="9">
        <v>1860.95</v>
      </c>
      <c r="H17" s="9">
        <v>1860.95</v>
      </c>
      <c r="I17" s="9">
        <v>1860.95</v>
      </c>
      <c r="J17" s="9">
        <v>1860.95</v>
      </c>
      <c r="K17" s="9">
        <v>1860.95</v>
      </c>
      <c r="L17" s="9">
        <v>1860.95</v>
      </c>
      <c r="M17" s="9">
        <v>1860.95</v>
      </c>
      <c r="N17" s="9">
        <v>1860.95</v>
      </c>
      <c r="O17" s="9">
        <v>1860.95</v>
      </c>
      <c r="P17" s="9">
        <v>1860.95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690.7199999999998</v>
      </c>
      <c r="E18" s="9">
        <v>57.56</v>
      </c>
      <c r="F18" s="9">
        <v>57.56</v>
      </c>
      <c r="G18" s="9">
        <v>57.56</v>
      </c>
      <c r="H18" s="9">
        <v>57.56</v>
      </c>
      <c r="I18" s="9">
        <v>57.56</v>
      </c>
      <c r="J18" s="9">
        <v>57.56</v>
      </c>
      <c r="K18" s="9">
        <v>57.56</v>
      </c>
      <c r="L18" s="9">
        <v>57.56</v>
      </c>
      <c r="M18" s="9">
        <v>57.56</v>
      </c>
      <c r="N18" s="9">
        <v>57.56</v>
      </c>
      <c r="O18" s="9">
        <v>57.56</v>
      </c>
      <c r="P18" s="9">
        <v>57.56</v>
      </c>
    </row>
    <row r="19" spans="1:16" ht="12.75">
      <c r="A19" s="21">
        <v>3</v>
      </c>
      <c r="B19" s="12" t="s">
        <v>37</v>
      </c>
      <c r="C19" s="9">
        <f t="shared" si="0"/>
        <v>2148.72</v>
      </c>
      <c r="E19" s="13">
        <v>179.06</v>
      </c>
      <c r="F19" s="13">
        <v>179.06</v>
      </c>
      <c r="G19" s="13">
        <v>179.06</v>
      </c>
      <c r="H19" s="13">
        <v>179.06</v>
      </c>
      <c r="I19" s="13">
        <v>179.06</v>
      </c>
      <c r="J19" s="13">
        <v>179.06</v>
      </c>
      <c r="K19" s="13">
        <v>179.06</v>
      </c>
      <c r="L19" s="13">
        <v>179.06</v>
      </c>
      <c r="M19" s="13">
        <v>179.06</v>
      </c>
      <c r="N19" s="13">
        <v>179.06</v>
      </c>
      <c r="O19" s="13">
        <v>179.06</v>
      </c>
      <c r="P19" s="13">
        <v>179.06</v>
      </c>
    </row>
    <row r="20" spans="1:16" ht="12.75">
      <c r="A20" s="19">
        <v>4</v>
      </c>
      <c r="B20" s="22" t="s">
        <v>64</v>
      </c>
      <c r="C20" s="9">
        <f t="shared" si="0"/>
        <v>1380.1399999999999</v>
      </c>
      <c r="E20" s="5">
        <v>0</v>
      </c>
      <c r="F20" s="5">
        <v>306.96</v>
      </c>
      <c r="G20" s="5">
        <v>453.18</v>
      </c>
      <c r="H20" s="5"/>
      <c r="I20" s="5"/>
      <c r="J20" s="5"/>
      <c r="K20" s="5"/>
      <c r="L20" s="5"/>
      <c r="M20" s="5"/>
      <c r="N20" s="5"/>
      <c r="O20" s="5"/>
      <c r="P20" s="5">
        <v>620</v>
      </c>
    </row>
    <row r="21" spans="1:16" ht="22.5">
      <c r="A21" s="20">
        <v>5</v>
      </c>
      <c r="B21" s="12" t="s">
        <v>39</v>
      </c>
      <c r="C21" s="9">
        <f t="shared" si="0"/>
        <v>14580.599999999997</v>
      </c>
      <c r="E21" s="5">
        <v>1215.05</v>
      </c>
      <c r="F21" s="5">
        <v>1215.05</v>
      </c>
      <c r="G21" s="5">
        <v>1215.05</v>
      </c>
      <c r="H21" s="5">
        <v>1215.05</v>
      </c>
      <c r="I21" s="5">
        <v>1215.05</v>
      </c>
      <c r="J21" s="5">
        <v>1215.05</v>
      </c>
      <c r="K21" s="5">
        <v>1215.05</v>
      </c>
      <c r="L21" s="5">
        <v>1215.05</v>
      </c>
      <c r="M21" s="5">
        <v>1215.05</v>
      </c>
      <c r="N21" s="5">
        <v>1215.05</v>
      </c>
      <c r="O21" s="5">
        <v>1215.05</v>
      </c>
      <c r="P21" s="5">
        <v>1215.05</v>
      </c>
    </row>
    <row r="22" spans="1:16" ht="22.5">
      <c r="A22" s="21">
        <v>6</v>
      </c>
      <c r="B22" s="12" t="s">
        <v>41</v>
      </c>
      <c r="C22" s="9">
        <f t="shared" si="0"/>
        <v>5525.279999999999</v>
      </c>
      <c r="E22" s="5">
        <v>460.44</v>
      </c>
      <c r="F22" s="5">
        <v>460.44</v>
      </c>
      <c r="G22" s="5">
        <v>460.44</v>
      </c>
      <c r="H22" s="5">
        <v>460.44</v>
      </c>
      <c r="I22" s="5">
        <v>460.44</v>
      </c>
      <c r="J22" s="5">
        <v>460.44</v>
      </c>
      <c r="K22" s="5">
        <v>460.44</v>
      </c>
      <c r="L22" s="5">
        <v>460.44</v>
      </c>
      <c r="M22" s="5">
        <v>460.44</v>
      </c>
      <c r="N22" s="5">
        <v>460.44</v>
      </c>
      <c r="O22" s="5">
        <v>460.44</v>
      </c>
      <c r="P22" s="5">
        <v>460.44</v>
      </c>
    </row>
    <row r="23" spans="1:16" ht="12.75">
      <c r="A23" s="19">
        <v>7</v>
      </c>
      <c r="B23" s="12" t="s">
        <v>212</v>
      </c>
      <c r="C23" s="9">
        <f t="shared" si="0"/>
        <v>383.76000000000005</v>
      </c>
      <c r="E23" s="5">
        <v>31.98</v>
      </c>
      <c r="F23" s="5">
        <v>31.98</v>
      </c>
      <c r="G23" s="5">
        <v>31.98</v>
      </c>
      <c r="H23" s="5">
        <v>31.98</v>
      </c>
      <c r="I23" s="5">
        <v>31.98</v>
      </c>
      <c r="J23" s="5">
        <v>31.98</v>
      </c>
      <c r="K23" s="5">
        <v>31.98</v>
      </c>
      <c r="L23" s="5">
        <v>31.98</v>
      </c>
      <c r="M23" s="5">
        <v>31.98</v>
      </c>
      <c r="N23" s="5">
        <v>31.98</v>
      </c>
      <c r="O23" s="5">
        <v>31.98</v>
      </c>
      <c r="P23" s="5">
        <v>31.98</v>
      </c>
    </row>
    <row r="24" spans="1:16" ht="45">
      <c r="A24" s="20">
        <v>8</v>
      </c>
      <c r="B24" s="12" t="s">
        <v>66</v>
      </c>
      <c r="C24" s="9">
        <f t="shared" si="0"/>
        <v>17803.679999999997</v>
      </c>
      <c r="E24" s="15">
        <v>1483.64</v>
      </c>
      <c r="F24" s="15">
        <v>1483.64</v>
      </c>
      <c r="G24" s="15">
        <v>1483.64</v>
      </c>
      <c r="H24" s="15">
        <v>1483.64</v>
      </c>
      <c r="I24" s="15">
        <v>1483.64</v>
      </c>
      <c r="J24" s="15">
        <v>1483.64</v>
      </c>
      <c r="K24" s="15">
        <v>1483.64</v>
      </c>
      <c r="L24" s="15">
        <v>1483.64</v>
      </c>
      <c r="M24" s="15">
        <v>1483.64</v>
      </c>
      <c r="N24" s="15">
        <v>1483.64</v>
      </c>
      <c r="O24" s="15">
        <v>1483.64</v>
      </c>
      <c r="P24" s="15">
        <v>1483.64</v>
      </c>
    </row>
    <row r="25" spans="1:16" ht="12.75">
      <c r="A25" s="21">
        <v>9</v>
      </c>
      <c r="B25" s="16" t="s">
        <v>45</v>
      </c>
      <c r="C25" s="9">
        <f t="shared" si="0"/>
        <v>9208.799999999997</v>
      </c>
      <c r="E25" s="5">
        <v>767.4</v>
      </c>
      <c r="F25" s="5">
        <v>767.4</v>
      </c>
      <c r="G25" s="5">
        <v>767.4</v>
      </c>
      <c r="H25" s="5">
        <v>767.4</v>
      </c>
      <c r="I25" s="5">
        <v>767.4</v>
      </c>
      <c r="J25" s="5">
        <v>767.4</v>
      </c>
      <c r="K25" s="5">
        <v>767.4</v>
      </c>
      <c r="L25" s="5">
        <v>767.4</v>
      </c>
      <c r="M25" s="5">
        <v>767.4</v>
      </c>
      <c r="N25" s="5">
        <v>767.4</v>
      </c>
      <c r="O25" s="5">
        <v>767.4</v>
      </c>
      <c r="P25" s="5">
        <v>767.4</v>
      </c>
    </row>
    <row r="26" spans="1:16" ht="12.75">
      <c r="A26" s="19">
        <v>10</v>
      </c>
      <c r="B26" s="12" t="s">
        <v>47</v>
      </c>
      <c r="C26" s="9">
        <f t="shared" si="0"/>
        <v>6228.800000000001</v>
      </c>
      <c r="E26" s="5">
        <v>255.8</v>
      </c>
      <c r="F26" s="5">
        <v>255.8</v>
      </c>
      <c r="G26" s="5">
        <v>255.8</v>
      </c>
      <c r="H26" s="5">
        <v>255.8</v>
      </c>
      <c r="I26" s="5">
        <v>255.8</v>
      </c>
      <c r="J26" s="5">
        <v>255.8</v>
      </c>
      <c r="K26" s="5">
        <v>255.8</v>
      </c>
      <c r="L26" s="5">
        <v>3415</v>
      </c>
      <c r="M26" s="5">
        <v>255.8</v>
      </c>
      <c r="N26" s="5">
        <v>255.8</v>
      </c>
      <c r="O26" s="5">
        <v>255.8</v>
      </c>
      <c r="P26" s="5">
        <v>255.8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6139.200000000001</v>
      </c>
      <c r="E28" s="15">
        <v>511.6</v>
      </c>
      <c r="F28" s="15">
        <v>511.6</v>
      </c>
      <c r="G28" s="15">
        <v>511.6</v>
      </c>
      <c r="H28" s="15">
        <v>511.6</v>
      </c>
      <c r="I28" s="15">
        <v>511.6</v>
      </c>
      <c r="J28" s="15">
        <v>511.6</v>
      </c>
      <c r="K28" s="15">
        <v>511.6</v>
      </c>
      <c r="L28" s="15">
        <v>511.6</v>
      </c>
      <c r="M28" s="15">
        <v>511.6</v>
      </c>
      <c r="N28" s="15">
        <v>511.6</v>
      </c>
      <c r="O28" s="15">
        <v>511.6</v>
      </c>
      <c r="P28" s="15">
        <v>511.6</v>
      </c>
    </row>
    <row r="29" spans="1:16" ht="12.75">
      <c r="A29" s="19"/>
      <c r="B29" s="6" t="s">
        <v>52</v>
      </c>
      <c r="C29" s="15">
        <f>SUM(C17:C28)</f>
        <v>86421.1</v>
      </c>
      <c r="E29" s="15">
        <f>SUM(E17:E28)</f>
        <v>6823.4800000000005</v>
      </c>
      <c r="F29" s="15">
        <f aca="true" t="shared" si="1" ref="F29:P29">SUM(F17:F28)</f>
        <v>7130.4400000000005</v>
      </c>
      <c r="G29" s="15">
        <f t="shared" si="1"/>
        <v>7276.66</v>
      </c>
      <c r="H29" s="15">
        <f t="shared" si="1"/>
        <v>6823.4800000000005</v>
      </c>
      <c r="I29" s="15">
        <f t="shared" si="1"/>
        <v>6823.4800000000005</v>
      </c>
      <c r="J29" s="15">
        <f t="shared" si="1"/>
        <v>6823.4800000000005</v>
      </c>
      <c r="K29" s="15">
        <f t="shared" si="1"/>
        <v>6823.4800000000005</v>
      </c>
      <c r="L29" s="15">
        <f t="shared" si="1"/>
        <v>9982.68</v>
      </c>
      <c r="M29" s="15">
        <f t="shared" si="1"/>
        <v>6823.4800000000005</v>
      </c>
      <c r="N29" s="15">
        <f t="shared" si="1"/>
        <v>6823.4800000000005</v>
      </c>
      <c r="O29" s="15">
        <f t="shared" si="1"/>
        <v>6823.4800000000005</v>
      </c>
      <c r="P29" s="15">
        <f t="shared" si="1"/>
        <v>7443.48</v>
      </c>
    </row>
    <row r="30" spans="1:16" ht="12.75">
      <c r="A30" s="19">
        <v>13</v>
      </c>
      <c r="B30" s="5" t="s">
        <v>19</v>
      </c>
      <c r="C30" s="15">
        <f>C31+C32+C33+C34</f>
        <v>8360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660</v>
      </c>
      <c r="I30" s="15">
        <f t="shared" si="2"/>
        <v>0</v>
      </c>
      <c r="J30" s="15">
        <f t="shared" si="2"/>
        <v>0</v>
      </c>
      <c r="K30" s="15">
        <f t="shared" si="2"/>
        <v>5700</v>
      </c>
      <c r="L30" s="15">
        <f t="shared" si="2"/>
        <v>2000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213</v>
      </c>
      <c r="C31" s="9">
        <f>E31+F31+G31+H31+I31+J31+K31+L31+M31+N31+O31+P31</f>
        <v>660</v>
      </c>
      <c r="E31" s="4"/>
      <c r="F31" s="4"/>
      <c r="G31" s="4"/>
      <c r="H31" s="4">
        <v>660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 t="s">
        <v>214</v>
      </c>
      <c r="C32" s="9">
        <f>E32+F32+G32+H32+I32+J32+K32+L32+M32+N32+O32+P32</f>
        <v>700</v>
      </c>
      <c r="E32" s="4"/>
      <c r="F32" s="4"/>
      <c r="G32" s="4"/>
      <c r="H32" s="4"/>
      <c r="I32" s="4"/>
      <c r="J32" s="4"/>
      <c r="K32" s="4">
        <v>700</v>
      </c>
      <c r="L32" s="4"/>
      <c r="M32" s="4"/>
      <c r="N32" s="4"/>
      <c r="O32" s="4"/>
      <c r="P32" s="4"/>
    </row>
    <row r="33" spans="1:16" ht="12.75">
      <c r="A33" s="4"/>
      <c r="B33" s="4" t="s">
        <v>215</v>
      </c>
      <c r="C33" s="9">
        <f>E33+F33+G33+H33+I33+J33+K33+L33+M33+N33+O33+P33</f>
        <v>5000</v>
      </c>
      <c r="E33" s="4"/>
      <c r="F33" s="4"/>
      <c r="G33" s="4"/>
      <c r="H33" s="4"/>
      <c r="I33" s="4"/>
      <c r="J33" s="4"/>
      <c r="K33" s="4">
        <v>5000</v>
      </c>
      <c r="L33" s="4"/>
      <c r="M33" s="4"/>
      <c r="N33" s="4"/>
      <c r="O33" s="4"/>
      <c r="P33" s="4"/>
    </row>
    <row r="34" spans="1:16" ht="12.75">
      <c r="A34" s="4"/>
      <c r="B34" s="4" t="s">
        <v>215</v>
      </c>
      <c r="C34" s="9">
        <f>E34+F34+G34+H34+I34+J34+K34+L34+M34+N34+O34+P34</f>
        <v>2000</v>
      </c>
      <c r="E34" s="4"/>
      <c r="F34" s="4"/>
      <c r="G34" s="4"/>
      <c r="H34" s="4"/>
      <c r="I34" s="4"/>
      <c r="J34" s="4"/>
      <c r="K34" s="4"/>
      <c r="L34" s="4">
        <v>2000</v>
      </c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94781.1</v>
      </c>
      <c r="E35" s="17">
        <f>E29+E30</f>
        <v>6823.4800000000005</v>
      </c>
      <c r="F35" s="17">
        <f aca="true" t="shared" si="3" ref="F35:P35">F29+F30</f>
        <v>7130.4400000000005</v>
      </c>
      <c r="G35" s="17">
        <f t="shared" si="3"/>
        <v>7276.66</v>
      </c>
      <c r="H35" s="17">
        <f t="shared" si="3"/>
        <v>7483.4800000000005</v>
      </c>
      <c r="I35" s="17">
        <f t="shared" si="3"/>
        <v>6823.4800000000005</v>
      </c>
      <c r="J35" s="17">
        <f t="shared" si="3"/>
        <v>6823.4800000000005</v>
      </c>
      <c r="K35" s="17">
        <f t="shared" si="3"/>
        <v>12523.48</v>
      </c>
      <c r="L35" s="17">
        <f t="shared" si="3"/>
        <v>11982.68</v>
      </c>
      <c r="M35" s="17">
        <f t="shared" si="3"/>
        <v>6823.4800000000005</v>
      </c>
      <c r="N35" s="17">
        <f t="shared" si="3"/>
        <v>6823.4800000000005</v>
      </c>
      <c r="O35" s="17">
        <f t="shared" si="3"/>
        <v>6823.4800000000005</v>
      </c>
      <c r="P35" s="17">
        <f t="shared" si="3"/>
        <v>7443.48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10" sqref="D10:D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216</v>
      </c>
      <c r="D2" s="1"/>
      <c r="E2" s="1" t="s">
        <v>5</v>
      </c>
      <c r="F2" s="1">
        <v>10271.52</v>
      </c>
      <c r="G2" s="1">
        <v>6340.3</v>
      </c>
    </row>
    <row r="3" spans="2:7" ht="12.75">
      <c r="B3" s="2" t="s">
        <v>6</v>
      </c>
      <c r="C3" s="1">
        <v>81010.88</v>
      </c>
      <c r="D3" s="1" t="s">
        <v>7</v>
      </c>
      <c r="E3" s="1" t="s">
        <v>8</v>
      </c>
      <c r="F3" s="1">
        <v>10271.52</v>
      </c>
      <c r="G3" s="1">
        <v>8869.14</v>
      </c>
    </row>
    <row r="4" spans="2:7" ht="12.75">
      <c r="B4" s="2" t="s">
        <v>217</v>
      </c>
      <c r="C4" s="3">
        <f>F14</f>
        <v>123258.24000000003</v>
      </c>
      <c r="D4" s="1" t="s">
        <v>7</v>
      </c>
      <c r="E4" s="1" t="s">
        <v>10</v>
      </c>
      <c r="F4" s="1">
        <v>10271.52</v>
      </c>
      <c r="G4" s="1">
        <v>20008.75</v>
      </c>
    </row>
    <row r="5" spans="2:7" ht="12.75">
      <c r="B5" s="2" t="s">
        <v>218</v>
      </c>
      <c r="C5" s="3">
        <f>G14+H14</f>
        <v>128695.73</v>
      </c>
      <c r="D5" s="1" t="s">
        <v>7</v>
      </c>
      <c r="E5" s="1" t="s">
        <v>12</v>
      </c>
      <c r="F5" s="1">
        <v>10271.52</v>
      </c>
      <c r="G5" s="1">
        <v>8297.1</v>
      </c>
    </row>
    <row r="6" spans="2:7" ht="12.75">
      <c r="B6" s="2" t="s">
        <v>13</v>
      </c>
      <c r="C6" s="1">
        <f>C8+C9</f>
        <v>116967.42</v>
      </c>
      <c r="D6" s="1" t="s">
        <v>7</v>
      </c>
      <c r="E6" s="1" t="s">
        <v>14</v>
      </c>
      <c r="F6" s="1">
        <v>10271.52</v>
      </c>
      <c r="G6" s="1">
        <v>8360.1</v>
      </c>
    </row>
    <row r="7" spans="2:8" ht="12.75">
      <c r="B7" s="2" t="s">
        <v>15</v>
      </c>
      <c r="D7" s="1"/>
      <c r="E7" s="1" t="s">
        <v>16</v>
      </c>
      <c r="F7" s="1">
        <v>10271.52</v>
      </c>
      <c r="G7" s="1">
        <v>14221.21</v>
      </c>
      <c r="H7" s="1">
        <v>368.03</v>
      </c>
    </row>
    <row r="8" spans="2:16" ht="12.75">
      <c r="B8" s="2" t="s">
        <v>17</v>
      </c>
      <c r="C8" s="3">
        <f>C29</f>
        <v>107233.05</v>
      </c>
      <c r="D8" s="1" t="s">
        <v>7</v>
      </c>
      <c r="E8" s="3" t="s">
        <v>18</v>
      </c>
      <c r="F8" s="3">
        <v>10271.52</v>
      </c>
      <c r="G8" s="3">
        <v>14927.54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9734.37</v>
      </c>
      <c r="D9" s="1" t="s">
        <v>7</v>
      </c>
      <c r="E9" s="1" t="s">
        <v>20</v>
      </c>
      <c r="F9" s="1">
        <v>10271.52</v>
      </c>
      <c r="G9" s="1">
        <v>10578.96</v>
      </c>
    </row>
    <row r="10" spans="2:7" ht="12.75">
      <c r="B10" s="2"/>
      <c r="D10" s="1"/>
      <c r="E10" s="1" t="s">
        <v>21</v>
      </c>
      <c r="F10" s="1">
        <v>10271.52</v>
      </c>
      <c r="G10" s="1">
        <v>11108.8</v>
      </c>
    </row>
    <row r="11" spans="2:7" ht="12.75">
      <c r="B11" s="2"/>
      <c r="D11" s="1"/>
      <c r="E11" s="1" t="s">
        <v>22</v>
      </c>
      <c r="F11" s="1">
        <v>10271.52</v>
      </c>
      <c r="G11" s="1">
        <v>6804</v>
      </c>
    </row>
    <row r="12" spans="2:8" ht="12.75">
      <c r="B12" s="2" t="s">
        <v>23</v>
      </c>
      <c r="C12" s="1">
        <v>13524.7</v>
      </c>
      <c r="D12" s="1" t="s">
        <v>7</v>
      </c>
      <c r="E12" s="1" t="s">
        <v>24</v>
      </c>
      <c r="F12" s="1">
        <v>10271.52</v>
      </c>
      <c r="G12" s="1">
        <v>5174.82</v>
      </c>
      <c r="H12" s="1">
        <v>720.72</v>
      </c>
    </row>
    <row r="13" spans="2:7" ht="12.75">
      <c r="B13" s="2" t="s">
        <v>25</v>
      </c>
      <c r="C13" s="1">
        <f>C3+C5-C6</f>
        <v>92739.18999999999</v>
      </c>
      <c r="D13" s="1" t="s">
        <v>7</v>
      </c>
      <c r="E13" s="1" t="s">
        <v>26</v>
      </c>
      <c r="F13" s="1">
        <v>10271.52</v>
      </c>
      <c r="G13" s="1">
        <v>12916.26</v>
      </c>
    </row>
    <row r="14" spans="2:8" ht="12.75">
      <c r="B14" s="2"/>
      <c r="D14" s="1"/>
      <c r="F14" s="3">
        <f>F2+F3+F4+F5+F6+F7+F8+F9+F10+F11+F12+F13</f>
        <v>123258.24000000003</v>
      </c>
      <c r="G14" s="3">
        <f>G2+G3+G4+G5+G6+G7+G8+G9+G10+G11+G12+G13</f>
        <v>127606.98</v>
      </c>
      <c r="H14" s="3">
        <f>H2+H3+H4+H5+H6+H7+H8+H9+H10+H11+H12+H13</f>
        <v>1088.75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28466.76</v>
      </c>
      <c r="E17" s="9">
        <v>2372.23</v>
      </c>
      <c r="F17" s="9">
        <v>2372.23</v>
      </c>
      <c r="G17" s="9">
        <v>2372.23</v>
      </c>
      <c r="H17" s="9">
        <v>2372.23</v>
      </c>
      <c r="I17" s="9">
        <v>2372.23</v>
      </c>
      <c r="J17" s="9">
        <v>2372.23</v>
      </c>
      <c r="K17" s="9">
        <v>2372.23</v>
      </c>
      <c r="L17" s="9">
        <v>2372.23</v>
      </c>
      <c r="M17" s="9">
        <v>2372.23</v>
      </c>
      <c r="N17" s="9">
        <v>2372.23</v>
      </c>
      <c r="O17" s="9">
        <v>2372.23</v>
      </c>
      <c r="P17" s="9">
        <v>2372.23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880.44</v>
      </c>
      <c r="E18" s="9">
        <v>73.37</v>
      </c>
      <c r="F18" s="9">
        <v>73.37</v>
      </c>
      <c r="G18" s="9">
        <v>73.37</v>
      </c>
      <c r="H18" s="9">
        <v>73.37</v>
      </c>
      <c r="I18" s="9">
        <v>73.37</v>
      </c>
      <c r="J18" s="9">
        <v>73.37</v>
      </c>
      <c r="K18" s="9">
        <v>73.37</v>
      </c>
      <c r="L18" s="9">
        <v>73.37</v>
      </c>
      <c r="M18" s="9">
        <v>73.37</v>
      </c>
      <c r="N18" s="9">
        <v>73.37</v>
      </c>
      <c r="O18" s="9">
        <v>73.37</v>
      </c>
      <c r="P18" s="9">
        <v>73.37</v>
      </c>
    </row>
    <row r="19" spans="1:16" ht="12.75">
      <c r="A19" s="21">
        <v>3</v>
      </c>
      <c r="B19" s="12" t="s">
        <v>37</v>
      </c>
      <c r="C19" s="9">
        <f t="shared" si="0"/>
        <v>2739.120000000001</v>
      </c>
      <c r="E19" s="13">
        <v>228.26</v>
      </c>
      <c r="F19" s="13">
        <v>228.26</v>
      </c>
      <c r="G19" s="13">
        <v>228.26</v>
      </c>
      <c r="H19" s="13">
        <v>228.26</v>
      </c>
      <c r="I19" s="13">
        <v>228.26</v>
      </c>
      <c r="J19" s="13">
        <v>228.26</v>
      </c>
      <c r="K19" s="13">
        <v>228.26</v>
      </c>
      <c r="L19" s="13">
        <v>228.26</v>
      </c>
      <c r="M19" s="13">
        <v>228.26</v>
      </c>
      <c r="N19" s="13">
        <v>228.26</v>
      </c>
      <c r="O19" s="13">
        <v>228.26</v>
      </c>
      <c r="P19" s="13">
        <v>228.26</v>
      </c>
    </row>
    <row r="20" spans="1:16" ht="12.75">
      <c r="A20" s="19">
        <v>4</v>
      </c>
      <c r="B20" s="22" t="s">
        <v>64</v>
      </c>
      <c r="C20" s="9">
        <f t="shared" si="0"/>
        <v>1506.97</v>
      </c>
      <c r="E20" s="5"/>
      <c r="F20" s="5">
        <v>391.32</v>
      </c>
      <c r="G20" s="5">
        <v>495.65</v>
      </c>
      <c r="H20" s="5"/>
      <c r="I20" s="5"/>
      <c r="J20" s="5"/>
      <c r="K20" s="5"/>
      <c r="L20" s="5"/>
      <c r="M20" s="5"/>
      <c r="N20" s="5"/>
      <c r="O20" s="5"/>
      <c r="P20" s="5">
        <v>620</v>
      </c>
    </row>
    <row r="21" spans="1:16" ht="22.5">
      <c r="A21" s="20">
        <v>5</v>
      </c>
      <c r="B21" s="12" t="s">
        <v>39</v>
      </c>
      <c r="C21" s="9">
        <f t="shared" si="0"/>
        <v>18586.560000000005</v>
      </c>
      <c r="E21" s="5">
        <v>1548.88</v>
      </c>
      <c r="F21" s="5">
        <v>1548.88</v>
      </c>
      <c r="G21" s="5">
        <v>1548.88</v>
      </c>
      <c r="H21" s="5">
        <v>1548.88</v>
      </c>
      <c r="I21" s="5">
        <v>1548.88</v>
      </c>
      <c r="J21" s="5">
        <v>1548.88</v>
      </c>
      <c r="K21" s="5">
        <v>1548.88</v>
      </c>
      <c r="L21" s="5">
        <v>1548.88</v>
      </c>
      <c r="M21" s="5">
        <v>1548.88</v>
      </c>
      <c r="N21" s="5">
        <v>1548.88</v>
      </c>
      <c r="O21" s="5">
        <v>1548.88</v>
      </c>
      <c r="P21" s="5">
        <v>1548.88</v>
      </c>
    </row>
    <row r="22" spans="1:16" ht="22.5">
      <c r="A22" s="21">
        <v>6</v>
      </c>
      <c r="B22" s="12" t="s">
        <v>41</v>
      </c>
      <c r="C22" s="9">
        <f t="shared" si="0"/>
        <v>7043.2800000000025</v>
      </c>
      <c r="E22" s="5">
        <v>586.94</v>
      </c>
      <c r="F22" s="5">
        <v>586.94</v>
      </c>
      <c r="G22" s="5">
        <v>586.94</v>
      </c>
      <c r="H22" s="5">
        <v>586.94</v>
      </c>
      <c r="I22" s="5">
        <v>586.94</v>
      </c>
      <c r="J22" s="5">
        <v>586.94</v>
      </c>
      <c r="K22" s="5">
        <v>586.94</v>
      </c>
      <c r="L22" s="5">
        <v>586.94</v>
      </c>
      <c r="M22" s="5">
        <v>586.94</v>
      </c>
      <c r="N22" s="5">
        <v>586.94</v>
      </c>
      <c r="O22" s="5">
        <v>586.94</v>
      </c>
      <c r="P22" s="5">
        <v>586.94</v>
      </c>
    </row>
    <row r="23" spans="1:16" ht="12.75">
      <c r="A23" s="19">
        <v>7</v>
      </c>
      <c r="B23" s="12" t="s">
        <v>65</v>
      </c>
      <c r="C23" s="9">
        <f t="shared" si="0"/>
        <v>489.11999999999995</v>
      </c>
      <c r="E23" s="5">
        <v>40.76</v>
      </c>
      <c r="F23" s="5">
        <v>40.76</v>
      </c>
      <c r="G23" s="15">
        <v>40.76</v>
      </c>
      <c r="H23" s="5">
        <v>40.76</v>
      </c>
      <c r="I23" s="5">
        <v>40.76</v>
      </c>
      <c r="J23" s="5">
        <v>40.76</v>
      </c>
      <c r="K23" s="5">
        <v>40.76</v>
      </c>
      <c r="L23" s="5">
        <v>40.76</v>
      </c>
      <c r="M23" s="5">
        <v>40.76</v>
      </c>
      <c r="N23" s="5">
        <v>40.76</v>
      </c>
      <c r="O23" s="5">
        <v>40.76</v>
      </c>
      <c r="P23" s="5">
        <v>40.76</v>
      </c>
    </row>
    <row r="24" spans="1:16" ht="45">
      <c r="A24" s="20">
        <v>8</v>
      </c>
      <c r="B24" s="12" t="s">
        <v>66</v>
      </c>
      <c r="C24" s="9">
        <f t="shared" si="0"/>
        <v>22695.119999999995</v>
      </c>
      <c r="E24" s="15">
        <v>1891.26</v>
      </c>
      <c r="F24" s="15">
        <v>1891.26</v>
      </c>
      <c r="G24" s="5">
        <v>1891.26</v>
      </c>
      <c r="H24" s="15">
        <v>1891.26</v>
      </c>
      <c r="I24" s="15">
        <v>1891.26</v>
      </c>
      <c r="J24" s="15">
        <v>1891.26</v>
      </c>
      <c r="K24" s="15">
        <v>1891.26</v>
      </c>
      <c r="L24" s="15">
        <v>1891.26</v>
      </c>
      <c r="M24" s="15">
        <v>1891.26</v>
      </c>
      <c r="N24" s="15">
        <v>1891.26</v>
      </c>
      <c r="O24" s="15">
        <v>1891.26</v>
      </c>
      <c r="P24" s="15">
        <v>1891.26</v>
      </c>
    </row>
    <row r="25" spans="1:16" ht="12.75">
      <c r="A25" s="21">
        <v>9</v>
      </c>
      <c r="B25" s="16" t="s">
        <v>45</v>
      </c>
      <c r="C25" s="9">
        <f t="shared" si="0"/>
        <v>11738.88</v>
      </c>
      <c r="E25" s="5">
        <v>978.24</v>
      </c>
      <c r="F25" s="5">
        <v>978.24</v>
      </c>
      <c r="G25" s="5">
        <v>978.24</v>
      </c>
      <c r="H25" s="5">
        <v>978.24</v>
      </c>
      <c r="I25" s="5">
        <v>978.24</v>
      </c>
      <c r="J25" s="5">
        <v>978.24</v>
      </c>
      <c r="K25" s="5">
        <v>978.24</v>
      </c>
      <c r="L25" s="5">
        <v>978.24</v>
      </c>
      <c r="M25" s="5">
        <v>978.24</v>
      </c>
      <c r="N25" s="5">
        <v>978.24</v>
      </c>
      <c r="O25" s="5">
        <v>978.24</v>
      </c>
      <c r="P25" s="5">
        <v>978.24</v>
      </c>
    </row>
    <row r="26" spans="1:16" ht="12.75">
      <c r="A26" s="19">
        <v>10</v>
      </c>
      <c r="B26" s="12" t="s">
        <v>47</v>
      </c>
      <c r="C26" s="9">
        <f t="shared" si="0"/>
        <v>4370.879999999999</v>
      </c>
      <c r="E26" s="5">
        <v>326.08</v>
      </c>
      <c r="F26" s="5">
        <v>326.08</v>
      </c>
      <c r="G26" s="5">
        <v>784</v>
      </c>
      <c r="H26" s="5">
        <v>326.08</v>
      </c>
      <c r="I26" s="5">
        <v>326.08</v>
      </c>
      <c r="J26" s="5">
        <v>326.08</v>
      </c>
      <c r="K26" s="5">
        <v>326.08</v>
      </c>
      <c r="L26" s="5">
        <v>326.08</v>
      </c>
      <c r="M26" s="5">
        <v>326.08</v>
      </c>
      <c r="N26" s="5">
        <v>326.08</v>
      </c>
      <c r="O26" s="5">
        <v>326.08</v>
      </c>
      <c r="P26" s="5">
        <v>326.08</v>
      </c>
    </row>
    <row r="27" spans="1:16" ht="22.5">
      <c r="A27" s="20">
        <v>11</v>
      </c>
      <c r="B27" s="12" t="s">
        <v>49</v>
      </c>
      <c r="C27" s="9">
        <f t="shared" si="0"/>
        <v>890</v>
      </c>
      <c r="E27" s="5">
        <v>89</v>
      </c>
      <c r="F27" s="5">
        <v>0</v>
      </c>
      <c r="G27" s="15">
        <v>0</v>
      </c>
      <c r="H27" s="5">
        <v>89</v>
      </c>
      <c r="I27" s="5">
        <v>89</v>
      </c>
      <c r="J27" s="5">
        <v>89</v>
      </c>
      <c r="K27" s="5">
        <v>89</v>
      </c>
      <c r="L27" s="5">
        <v>89</v>
      </c>
      <c r="M27" s="5">
        <v>89</v>
      </c>
      <c r="N27" s="5">
        <v>89</v>
      </c>
      <c r="O27" s="5">
        <v>89</v>
      </c>
      <c r="P27" s="5">
        <v>89</v>
      </c>
    </row>
    <row r="28" spans="1:16" ht="33.75">
      <c r="A28" s="21">
        <v>12</v>
      </c>
      <c r="B28" s="6" t="s">
        <v>51</v>
      </c>
      <c r="C28" s="9">
        <f t="shared" si="0"/>
        <v>7825.919999999999</v>
      </c>
      <c r="E28" s="15">
        <v>652.16</v>
      </c>
      <c r="F28" s="15">
        <v>652.16</v>
      </c>
      <c r="G28" s="15">
        <v>652.16</v>
      </c>
      <c r="H28" s="15">
        <v>652.16</v>
      </c>
      <c r="I28" s="15">
        <v>652.16</v>
      </c>
      <c r="J28" s="15">
        <v>652.16</v>
      </c>
      <c r="K28" s="15">
        <v>652.16</v>
      </c>
      <c r="L28" s="15">
        <v>652.16</v>
      </c>
      <c r="M28" s="15">
        <v>652.16</v>
      </c>
      <c r="N28" s="15">
        <v>652.16</v>
      </c>
      <c r="O28" s="15">
        <v>652.16</v>
      </c>
      <c r="P28" s="15">
        <v>652.16</v>
      </c>
    </row>
    <row r="29" spans="1:16" ht="12.75">
      <c r="A29" s="19"/>
      <c r="B29" s="6" t="s">
        <v>52</v>
      </c>
      <c r="C29" s="15">
        <f>SUM(C17:C28)</f>
        <v>107233.05</v>
      </c>
      <c r="E29" s="15">
        <f>SUM(E17:E28)</f>
        <v>8787.18</v>
      </c>
      <c r="F29" s="15">
        <f aca="true" t="shared" si="1" ref="F29:P29">SUM(F17:F28)</f>
        <v>9089.5</v>
      </c>
      <c r="G29" s="15">
        <f t="shared" si="1"/>
        <v>9651.75</v>
      </c>
      <c r="H29" s="15">
        <f t="shared" si="1"/>
        <v>8787.18</v>
      </c>
      <c r="I29" s="15">
        <f t="shared" si="1"/>
        <v>8787.18</v>
      </c>
      <c r="J29" s="15">
        <f t="shared" si="1"/>
        <v>8787.18</v>
      </c>
      <c r="K29" s="15">
        <f t="shared" si="1"/>
        <v>8787.18</v>
      </c>
      <c r="L29" s="15">
        <f t="shared" si="1"/>
        <v>8787.18</v>
      </c>
      <c r="M29" s="15">
        <f t="shared" si="1"/>
        <v>8787.18</v>
      </c>
      <c r="N29" s="15">
        <f t="shared" si="1"/>
        <v>8787.18</v>
      </c>
      <c r="O29" s="15">
        <f t="shared" si="1"/>
        <v>8787.18</v>
      </c>
      <c r="P29" s="15">
        <f t="shared" si="1"/>
        <v>9407.18</v>
      </c>
    </row>
    <row r="30" spans="1:16" ht="12.75">
      <c r="A30" s="19">
        <v>13</v>
      </c>
      <c r="B30" s="5" t="s">
        <v>19</v>
      </c>
      <c r="C30" s="15">
        <f>C31+C32+C33+C34</f>
        <v>9734.37</v>
      </c>
      <c r="E30" s="15">
        <f>E31+E32+E33+E34</f>
        <v>750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750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8234.37</v>
      </c>
      <c r="P30" s="15">
        <f t="shared" si="2"/>
        <v>0</v>
      </c>
    </row>
    <row r="31" spans="1:16" ht="12.75">
      <c r="A31" s="4"/>
      <c r="B31" s="4" t="s">
        <v>219</v>
      </c>
      <c r="C31" s="9">
        <f>E31+F31+G31+H31+I31+J31+K31+L31+M31+N31+O31+P31</f>
        <v>750</v>
      </c>
      <c r="E31" s="4">
        <v>750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219</v>
      </c>
      <c r="C32" s="9">
        <f>E32+F32+G32+H32+I32+J32+K32+L32+M32+N32+O32+P32</f>
        <v>750</v>
      </c>
      <c r="E32" s="4"/>
      <c r="F32" s="4"/>
      <c r="G32" s="4"/>
      <c r="H32" s="4">
        <v>750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220</v>
      </c>
      <c r="C33" s="9">
        <f>E33+F33+G33+H33+I33+J33+K33+L33+M33+N33+O33+P33</f>
        <v>8234.37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8234.37</v>
      </c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116967.42</v>
      </c>
      <c r="E35" s="17">
        <f>E29+E30</f>
        <v>9537.18</v>
      </c>
      <c r="F35" s="17">
        <f aca="true" t="shared" si="3" ref="F35:P35">F29+F30</f>
        <v>9089.5</v>
      </c>
      <c r="G35" s="17">
        <f t="shared" si="3"/>
        <v>9651.75</v>
      </c>
      <c r="H35" s="17">
        <f t="shared" si="3"/>
        <v>9537.18</v>
      </c>
      <c r="I35" s="17">
        <f t="shared" si="3"/>
        <v>8787.18</v>
      </c>
      <c r="J35" s="17">
        <f t="shared" si="3"/>
        <v>8787.18</v>
      </c>
      <c r="K35" s="17">
        <f t="shared" si="3"/>
        <v>8787.18</v>
      </c>
      <c r="L35" s="17">
        <f t="shared" si="3"/>
        <v>8787.18</v>
      </c>
      <c r="M35" s="17">
        <f t="shared" si="3"/>
        <v>8787.18</v>
      </c>
      <c r="N35" s="17">
        <f t="shared" si="3"/>
        <v>8787.18</v>
      </c>
      <c r="O35" s="17">
        <f t="shared" si="3"/>
        <v>17021.550000000003</v>
      </c>
      <c r="P35" s="17">
        <f t="shared" si="3"/>
        <v>9407.18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10" sqref="D10:D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00390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69</v>
      </c>
      <c r="D2" s="1"/>
      <c r="E2" s="1" t="s">
        <v>5</v>
      </c>
      <c r="F2" s="1">
        <v>5181.71</v>
      </c>
      <c r="G2" s="1">
        <v>1887.43</v>
      </c>
    </row>
    <row r="3" spans="2:7" ht="12.75">
      <c r="B3" s="2" t="s">
        <v>6</v>
      </c>
      <c r="C3" s="1">
        <v>-4059.23</v>
      </c>
      <c r="D3" s="1" t="s">
        <v>7</v>
      </c>
      <c r="E3" s="1" t="s">
        <v>8</v>
      </c>
      <c r="F3" s="1">
        <v>5181.71</v>
      </c>
      <c r="G3" s="1">
        <v>1593.61</v>
      </c>
    </row>
    <row r="4" spans="2:7" ht="12.75">
      <c r="B4" s="2" t="s">
        <v>68</v>
      </c>
      <c r="C4" s="3">
        <f>F14</f>
        <v>62180.52</v>
      </c>
      <c r="D4" s="1" t="s">
        <v>7</v>
      </c>
      <c r="E4" s="1" t="s">
        <v>10</v>
      </c>
      <c r="F4" s="1">
        <v>5181.71</v>
      </c>
      <c r="G4" s="1">
        <v>6565.44</v>
      </c>
    </row>
    <row r="5" spans="2:7" ht="12.75">
      <c r="B5" s="2" t="s">
        <v>70</v>
      </c>
      <c r="C5" s="3">
        <f>G14+H14</f>
        <v>51335.16</v>
      </c>
      <c r="D5" s="1" t="s">
        <v>7</v>
      </c>
      <c r="E5" s="1" t="s">
        <v>12</v>
      </c>
      <c r="F5" s="1">
        <v>5181.71</v>
      </c>
      <c r="G5" s="1">
        <v>3990.25</v>
      </c>
    </row>
    <row r="6" spans="2:7" ht="12.75">
      <c r="B6" s="2" t="s">
        <v>13</v>
      </c>
      <c r="C6" s="1">
        <f>C8+C9</f>
        <v>53349.57999999999</v>
      </c>
      <c r="D6" s="1" t="s">
        <v>7</v>
      </c>
      <c r="E6" s="1" t="s">
        <v>14</v>
      </c>
      <c r="F6" s="1">
        <v>5181.71</v>
      </c>
      <c r="G6" s="1">
        <v>2982.98</v>
      </c>
    </row>
    <row r="7" spans="2:7" ht="12.75">
      <c r="B7" s="2" t="s">
        <v>15</v>
      </c>
      <c r="D7" s="1"/>
      <c r="E7" s="1" t="s">
        <v>16</v>
      </c>
      <c r="F7" s="1">
        <v>5181.71</v>
      </c>
      <c r="G7" s="1">
        <v>3662.8</v>
      </c>
    </row>
    <row r="8" spans="2:16" ht="12.75">
      <c r="B8" s="2" t="s">
        <v>17</v>
      </c>
      <c r="C8" s="3">
        <f>C29</f>
        <v>53340.11999999999</v>
      </c>
      <c r="D8" s="1" t="s">
        <v>7</v>
      </c>
      <c r="E8" s="3" t="s">
        <v>18</v>
      </c>
      <c r="F8" s="3">
        <v>5181.71</v>
      </c>
      <c r="G8" s="3">
        <v>5044.3</v>
      </c>
      <c r="H8" s="3">
        <v>708.67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5181.71</v>
      </c>
      <c r="G9" s="1">
        <v>4952.62</v>
      </c>
      <c r="H9" s="1">
        <v>708.67</v>
      </c>
    </row>
    <row r="10" spans="2:7" ht="12.75">
      <c r="B10" s="2"/>
      <c r="D10" s="1"/>
      <c r="E10" s="1" t="s">
        <v>21</v>
      </c>
      <c r="F10" s="1">
        <v>5181.71</v>
      </c>
      <c r="G10" s="1">
        <v>2226.07</v>
      </c>
    </row>
    <row r="11" spans="2:8" ht="12.75">
      <c r="B11" s="2"/>
      <c r="D11" s="1"/>
      <c r="E11" s="1" t="s">
        <v>22</v>
      </c>
      <c r="F11" s="1">
        <v>5181.71</v>
      </c>
      <c r="G11" s="1">
        <v>7984.26</v>
      </c>
      <c r="H11" s="1">
        <v>708.67</v>
      </c>
    </row>
    <row r="12" spans="2:8" ht="12.75">
      <c r="B12" s="2" t="s">
        <v>23</v>
      </c>
      <c r="C12" s="1">
        <v>45062.45</v>
      </c>
      <c r="D12" s="1" t="s">
        <v>7</v>
      </c>
      <c r="E12" s="1" t="s">
        <v>24</v>
      </c>
      <c r="F12" s="1">
        <v>5181.71</v>
      </c>
      <c r="G12" s="1">
        <v>4362.49</v>
      </c>
      <c r="H12" s="1">
        <v>708.67</v>
      </c>
    </row>
    <row r="13" spans="2:7" ht="12.75">
      <c r="B13" s="2" t="s">
        <v>25</v>
      </c>
      <c r="C13" s="1">
        <f>C3+C5-C6</f>
        <v>-6073.649999999987</v>
      </c>
      <c r="D13" s="1" t="s">
        <v>7</v>
      </c>
      <c r="E13" s="1" t="s">
        <v>26</v>
      </c>
      <c r="F13" s="1">
        <v>5181.71</v>
      </c>
      <c r="G13" s="1">
        <v>3248.23</v>
      </c>
    </row>
    <row r="14" spans="2:8" ht="12.75">
      <c r="B14" s="2"/>
      <c r="D14" s="1"/>
      <c r="F14" s="3">
        <f>F2+F3+F4+F5+F6+F7+F8+F9+F10+F11+F12+F13</f>
        <v>62180.52</v>
      </c>
      <c r="G14" s="3">
        <f>G2+G3+G4+G5+G6+G7+G8+G9+G10+G11+G12+G13</f>
        <v>48500.48</v>
      </c>
      <c r="H14" s="3">
        <f>H2+H3+H4+H5+H6+H7+H8+H9+H10+H11+H12+H13</f>
        <v>2834.68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14533.679999999998</v>
      </c>
      <c r="E17" s="9">
        <v>1211.14</v>
      </c>
      <c r="F17" s="9">
        <v>1211.14</v>
      </c>
      <c r="G17" s="9">
        <v>1211.14</v>
      </c>
      <c r="H17" s="9">
        <v>1211.14</v>
      </c>
      <c r="I17" s="9">
        <v>1211.14</v>
      </c>
      <c r="J17" s="9">
        <v>1211.14</v>
      </c>
      <c r="K17" s="9">
        <v>1211.14</v>
      </c>
      <c r="L17" s="9">
        <v>1211.14</v>
      </c>
      <c r="M17" s="9">
        <v>1211.14</v>
      </c>
      <c r="N17" s="9">
        <v>1211.14</v>
      </c>
      <c r="O17" s="9">
        <v>1211.14</v>
      </c>
      <c r="P17" s="9">
        <v>1211.14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449.5199999999999</v>
      </c>
      <c r="E18" s="9">
        <v>37.46</v>
      </c>
      <c r="F18" s="9">
        <v>37.46</v>
      </c>
      <c r="G18" s="9">
        <v>37.46</v>
      </c>
      <c r="H18" s="9">
        <v>37.46</v>
      </c>
      <c r="I18" s="9">
        <v>37.46</v>
      </c>
      <c r="J18" s="9">
        <v>37.46</v>
      </c>
      <c r="K18" s="9">
        <v>37.46</v>
      </c>
      <c r="L18" s="9">
        <v>37.46</v>
      </c>
      <c r="M18" s="9">
        <v>37.46</v>
      </c>
      <c r="N18" s="9">
        <v>37.46</v>
      </c>
      <c r="O18" s="9">
        <v>37.46</v>
      </c>
      <c r="P18" s="9">
        <v>37.46</v>
      </c>
    </row>
    <row r="19" spans="1:16" ht="12.75">
      <c r="A19" s="21">
        <v>3</v>
      </c>
      <c r="B19" s="12" t="s">
        <v>37</v>
      </c>
      <c r="C19" s="9">
        <f t="shared" si="0"/>
        <v>1398.4799999999998</v>
      </c>
      <c r="E19" s="13">
        <v>116.54</v>
      </c>
      <c r="F19" s="13">
        <v>116.54</v>
      </c>
      <c r="G19" s="13">
        <v>116.54</v>
      </c>
      <c r="H19" s="13">
        <v>116.54</v>
      </c>
      <c r="I19" s="13">
        <v>116.54</v>
      </c>
      <c r="J19" s="13">
        <v>116.54</v>
      </c>
      <c r="K19" s="13">
        <v>116.54</v>
      </c>
      <c r="L19" s="13">
        <v>116.54</v>
      </c>
      <c r="M19" s="13">
        <v>116.54</v>
      </c>
      <c r="N19" s="13">
        <v>116.54</v>
      </c>
      <c r="O19" s="13">
        <v>116.54</v>
      </c>
      <c r="P19" s="13">
        <v>116.54</v>
      </c>
    </row>
    <row r="20" spans="1:16" ht="12.75">
      <c r="A20" s="19">
        <v>4</v>
      </c>
      <c r="B20" s="22" t="s">
        <v>64</v>
      </c>
      <c r="C20" s="9">
        <f t="shared" si="0"/>
        <v>199.8</v>
      </c>
      <c r="E20" s="5"/>
      <c r="F20" s="5"/>
      <c r="G20" s="5">
        <v>199.8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9489.359999999999</v>
      </c>
      <c r="E21" s="5">
        <v>790.78</v>
      </c>
      <c r="F21" s="5">
        <v>790.78</v>
      </c>
      <c r="G21" s="5">
        <v>790.78</v>
      </c>
      <c r="H21" s="5">
        <v>790.78</v>
      </c>
      <c r="I21" s="5">
        <v>790.78</v>
      </c>
      <c r="J21" s="5">
        <v>790.78</v>
      </c>
      <c r="K21" s="5">
        <v>790.78</v>
      </c>
      <c r="L21" s="5">
        <v>790.78</v>
      </c>
      <c r="M21" s="5">
        <v>790.78</v>
      </c>
      <c r="N21" s="5">
        <v>790.78</v>
      </c>
      <c r="O21" s="5">
        <v>790.78</v>
      </c>
      <c r="P21" s="5">
        <v>790.78</v>
      </c>
    </row>
    <row r="22" spans="1:16" ht="22.5">
      <c r="A22" s="21">
        <v>6</v>
      </c>
      <c r="B22" s="12" t="s">
        <v>41</v>
      </c>
      <c r="C22" s="9">
        <f t="shared" si="0"/>
        <v>3595.9199999999996</v>
      </c>
      <c r="E22" s="5">
        <v>299.66</v>
      </c>
      <c r="F22" s="5">
        <v>299.66</v>
      </c>
      <c r="G22" s="5">
        <v>299.66</v>
      </c>
      <c r="H22" s="5">
        <v>299.66</v>
      </c>
      <c r="I22" s="5">
        <v>299.66</v>
      </c>
      <c r="J22" s="5">
        <v>299.66</v>
      </c>
      <c r="K22" s="5">
        <v>299.66</v>
      </c>
      <c r="L22" s="5">
        <v>299.66</v>
      </c>
      <c r="M22" s="5">
        <v>299.66</v>
      </c>
      <c r="N22" s="5">
        <v>299.66</v>
      </c>
      <c r="O22" s="5">
        <v>299.66</v>
      </c>
      <c r="P22" s="5">
        <v>299.66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11586.960000000001</v>
      </c>
      <c r="E24" s="15">
        <v>965.58</v>
      </c>
      <c r="F24" s="15">
        <v>965.58</v>
      </c>
      <c r="G24" s="15">
        <v>965.58</v>
      </c>
      <c r="H24" s="15">
        <v>965.58</v>
      </c>
      <c r="I24" s="15">
        <v>965.58</v>
      </c>
      <c r="J24" s="15">
        <v>965.58</v>
      </c>
      <c r="K24" s="15">
        <v>965.58</v>
      </c>
      <c r="L24" s="15">
        <v>965.58</v>
      </c>
      <c r="M24" s="15">
        <v>965.58</v>
      </c>
      <c r="N24" s="15">
        <v>965.58</v>
      </c>
      <c r="O24" s="15">
        <v>965.58</v>
      </c>
      <c r="P24" s="15">
        <v>965.58</v>
      </c>
    </row>
    <row r="25" spans="1:16" ht="12.75">
      <c r="A25" s="21">
        <v>9</v>
      </c>
      <c r="B25" s="16" t="s">
        <v>45</v>
      </c>
      <c r="C25" s="9">
        <f t="shared" si="0"/>
        <v>7991.04</v>
      </c>
      <c r="E25" s="5">
        <v>665.92</v>
      </c>
      <c r="F25" s="5">
        <v>665.92</v>
      </c>
      <c r="G25" s="5">
        <v>665.92</v>
      </c>
      <c r="H25" s="5">
        <v>665.92</v>
      </c>
      <c r="I25" s="5">
        <v>665.92</v>
      </c>
      <c r="J25" s="5">
        <v>665.92</v>
      </c>
      <c r="K25" s="5">
        <v>665.92</v>
      </c>
      <c r="L25" s="5">
        <v>665.92</v>
      </c>
      <c r="M25" s="5">
        <v>665.92</v>
      </c>
      <c r="N25" s="5">
        <v>665.92</v>
      </c>
      <c r="O25" s="5">
        <v>665.92</v>
      </c>
      <c r="P25" s="5">
        <v>665.92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99.83999999999997</v>
      </c>
      <c r="E27" s="5">
        <v>8.32</v>
      </c>
      <c r="F27" s="5">
        <v>8.32</v>
      </c>
      <c r="G27" s="5">
        <v>8.32</v>
      </c>
      <c r="H27" s="5">
        <v>8.32</v>
      </c>
      <c r="I27" s="5">
        <v>8.32</v>
      </c>
      <c r="J27" s="5">
        <v>8.32</v>
      </c>
      <c r="K27" s="5">
        <v>8.32</v>
      </c>
      <c r="L27" s="5">
        <v>8.32</v>
      </c>
      <c r="M27" s="5">
        <v>8.32</v>
      </c>
      <c r="N27" s="5">
        <v>8.32</v>
      </c>
      <c r="O27" s="5">
        <v>8.32</v>
      </c>
      <c r="P27" s="5">
        <v>8.32</v>
      </c>
    </row>
    <row r="28" spans="1:16" ht="33.75">
      <c r="A28" s="21">
        <v>12</v>
      </c>
      <c r="B28" s="6" t="s">
        <v>51</v>
      </c>
      <c r="C28" s="9">
        <f t="shared" si="0"/>
        <v>3995.52</v>
      </c>
      <c r="E28" s="15">
        <v>332.96</v>
      </c>
      <c r="F28" s="15">
        <v>332.96</v>
      </c>
      <c r="G28" s="15">
        <v>332.96</v>
      </c>
      <c r="H28" s="15">
        <v>332.96</v>
      </c>
      <c r="I28" s="15">
        <v>332.96</v>
      </c>
      <c r="J28" s="15">
        <v>332.96</v>
      </c>
      <c r="K28" s="15">
        <v>332.96</v>
      </c>
      <c r="L28" s="15">
        <v>332.96</v>
      </c>
      <c r="M28" s="15">
        <v>332.96</v>
      </c>
      <c r="N28" s="15">
        <v>332.96</v>
      </c>
      <c r="O28" s="15">
        <v>332.96</v>
      </c>
      <c r="P28" s="15">
        <v>332.96</v>
      </c>
    </row>
    <row r="29" spans="1:16" ht="12.75">
      <c r="A29" s="19"/>
      <c r="B29" s="6" t="s">
        <v>52</v>
      </c>
      <c r="C29" s="15">
        <f>SUM(C17:C28)</f>
        <v>53340.11999999999</v>
      </c>
      <c r="E29" s="15">
        <f>E17+E18+E19+E21+E22+E24+E25+E26+E27+E28</f>
        <v>4428.36</v>
      </c>
      <c r="F29" s="15">
        <f aca="true" t="shared" si="1" ref="F29:P29">F17+F18+F19+F21+F22+F24+F25+F26+F27+F28</f>
        <v>4428.36</v>
      </c>
      <c r="G29" s="15">
        <f>SUM(G17:G28)</f>
        <v>4628.16</v>
      </c>
      <c r="H29" s="15">
        <f t="shared" si="1"/>
        <v>4428.36</v>
      </c>
      <c r="I29" s="15">
        <f t="shared" si="1"/>
        <v>4428.36</v>
      </c>
      <c r="J29" s="15">
        <f t="shared" si="1"/>
        <v>4428.36</v>
      </c>
      <c r="K29" s="15">
        <f t="shared" si="1"/>
        <v>4428.36</v>
      </c>
      <c r="L29" s="15">
        <f t="shared" si="1"/>
        <v>4428.36</v>
      </c>
      <c r="M29" s="15">
        <f t="shared" si="1"/>
        <v>4428.36</v>
      </c>
      <c r="N29" s="15">
        <f t="shared" si="1"/>
        <v>4428.36</v>
      </c>
      <c r="O29" s="15">
        <f t="shared" si="1"/>
        <v>4428.36</v>
      </c>
      <c r="P29" s="15">
        <f t="shared" si="1"/>
        <v>4428.36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53349.57999999999</v>
      </c>
      <c r="E35" s="17">
        <f>E29+E30</f>
        <v>4428.36</v>
      </c>
      <c r="F35" s="17">
        <f aca="true" t="shared" si="3" ref="F35:P35">F29+F30</f>
        <v>4428.36</v>
      </c>
      <c r="G35" s="17">
        <f t="shared" si="3"/>
        <v>4628.16</v>
      </c>
      <c r="H35" s="17">
        <f t="shared" si="3"/>
        <v>4428.36</v>
      </c>
      <c r="I35" s="17">
        <f t="shared" si="3"/>
        <v>4428.36</v>
      </c>
      <c r="J35" s="17">
        <f t="shared" si="3"/>
        <v>4428.36</v>
      </c>
      <c r="K35" s="17">
        <f t="shared" si="3"/>
        <v>4428.36</v>
      </c>
      <c r="L35" s="17">
        <f t="shared" si="3"/>
        <v>4428.36</v>
      </c>
      <c r="M35" s="17">
        <f t="shared" si="3"/>
        <v>4437.82</v>
      </c>
      <c r="N35" s="17">
        <f t="shared" si="3"/>
        <v>4428.36</v>
      </c>
      <c r="O35" s="17">
        <f t="shared" si="3"/>
        <v>4428.36</v>
      </c>
      <c r="P35" s="17">
        <f t="shared" si="3"/>
        <v>4428.36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C28" sqref="C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221</v>
      </c>
      <c r="F1" s="1" t="s">
        <v>2</v>
      </c>
      <c r="G1" s="1" t="s">
        <v>3</v>
      </c>
    </row>
    <row r="2" spans="2:7" ht="12.75">
      <c r="B2" s="2" t="s">
        <v>222</v>
      </c>
      <c r="D2" s="1"/>
      <c r="E2" s="1" t="s">
        <v>5</v>
      </c>
      <c r="F2" s="1">
        <v>26714.73</v>
      </c>
      <c r="G2" s="1">
        <v>16955.68</v>
      </c>
    </row>
    <row r="3" spans="2:7" ht="12.75">
      <c r="B3" s="2" t="s">
        <v>6</v>
      </c>
      <c r="C3" s="1">
        <v>143549.24</v>
      </c>
      <c r="D3" s="1" t="s">
        <v>7</v>
      </c>
      <c r="E3" s="1" t="s">
        <v>8</v>
      </c>
      <c r="F3" s="1">
        <v>26714.73</v>
      </c>
      <c r="G3" s="1">
        <v>22954.92</v>
      </c>
    </row>
    <row r="4" spans="2:7" ht="12.75">
      <c r="B4" s="2" t="s">
        <v>217</v>
      </c>
      <c r="C4" s="3">
        <f>F14</f>
        <v>315494</v>
      </c>
      <c r="D4" s="1" t="s">
        <v>7</v>
      </c>
      <c r="E4" s="1" t="s">
        <v>10</v>
      </c>
      <c r="F4" s="1">
        <v>26714.72</v>
      </c>
      <c r="G4" s="1">
        <v>30206.79</v>
      </c>
    </row>
    <row r="5" spans="2:7" ht="12.75">
      <c r="B5" s="2" t="s">
        <v>11</v>
      </c>
      <c r="C5" s="3">
        <f>G14+H14</f>
        <v>314950.75</v>
      </c>
      <c r="D5" s="1" t="s">
        <v>7</v>
      </c>
      <c r="E5" s="1" t="s">
        <v>12</v>
      </c>
      <c r="F5" s="1">
        <v>21631.98</v>
      </c>
      <c r="G5" s="1">
        <v>30661.83</v>
      </c>
    </row>
    <row r="6" spans="2:7" ht="12.75">
      <c r="B6" s="2" t="s">
        <v>13</v>
      </c>
      <c r="C6" s="1">
        <f>C8+C9</f>
        <v>401858.64</v>
      </c>
      <c r="D6" s="1" t="s">
        <v>7</v>
      </c>
      <c r="E6" s="1" t="s">
        <v>14</v>
      </c>
      <c r="F6" s="1">
        <v>26714.73</v>
      </c>
      <c r="G6" s="1">
        <v>17473.03</v>
      </c>
    </row>
    <row r="7" spans="2:7" ht="12.75">
      <c r="B7" s="2" t="s">
        <v>15</v>
      </c>
      <c r="D7" s="1"/>
      <c r="E7" s="1" t="s">
        <v>16</v>
      </c>
      <c r="F7" s="1">
        <v>26714.73</v>
      </c>
      <c r="G7" s="1">
        <v>33889.82</v>
      </c>
    </row>
    <row r="8" spans="2:16" ht="12.75">
      <c r="B8" s="2" t="s">
        <v>17</v>
      </c>
      <c r="C8" s="3">
        <f>C29</f>
        <v>298952.64</v>
      </c>
      <c r="D8" s="1" t="s">
        <v>7</v>
      </c>
      <c r="E8" s="3" t="s">
        <v>18</v>
      </c>
      <c r="F8" s="3">
        <v>26714.73</v>
      </c>
      <c r="G8" s="3">
        <v>22718.76</v>
      </c>
      <c r="H8" s="3">
        <v>646.14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102906</v>
      </c>
      <c r="D9" s="1" t="s">
        <v>7</v>
      </c>
      <c r="E9" s="1" t="s">
        <v>20</v>
      </c>
      <c r="F9" s="1">
        <v>26714.73</v>
      </c>
      <c r="G9" s="1">
        <v>29444.16</v>
      </c>
      <c r="H9" s="1">
        <v>1818.28</v>
      </c>
    </row>
    <row r="10" spans="2:8" ht="12.75">
      <c r="B10" s="2"/>
      <c r="D10" s="1"/>
      <c r="E10" s="1" t="s">
        <v>21</v>
      </c>
      <c r="F10" s="1">
        <v>26714.73</v>
      </c>
      <c r="G10" s="1">
        <v>19528.41</v>
      </c>
      <c r="H10" s="1">
        <v>2388.32</v>
      </c>
    </row>
    <row r="11" spans="2:8" ht="12.75">
      <c r="B11" s="2"/>
      <c r="D11" s="1"/>
      <c r="E11" s="1" t="s">
        <v>22</v>
      </c>
      <c r="F11" s="1">
        <v>26714.73</v>
      </c>
      <c r="G11" s="1">
        <v>22707.04</v>
      </c>
      <c r="H11" s="1">
        <v>2754.12</v>
      </c>
    </row>
    <row r="12" spans="2:7" ht="12.75">
      <c r="B12" s="2" t="s">
        <v>23</v>
      </c>
      <c r="C12" s="1">
        <v>13814.52</v>
      </c>
      <c r="D12" s="1" t="s">
        <v>7</v>
      </c>
      <c r="E12" s="1" t="s">
        <v>24</v>
      </c>
      <c r="F12" s="1">
        <v>26714.73</v>
      </c>
      <c r="G12" s="1">
        <v>33985.94</v>
      </c>
    </row>
    <row r="13" spans="2:7" ht="12.75">
      <c r="B13" s="2" t="s">
        <v>25</v>
      </c>
      <c r="C13" s="1">
        <f>C3+C5-C6</f>
        <v>56641.34999999998</v>
      </c>
      <c r="D13" s="1" t="s">
        <v>7</v>
      </c>
      <c r="E13" s="1" t="s">
        <v>26</v>
      </c>
      <c r="F13" s="1">
        <v>26714.73</v>
      </c>
      <c r="G13" s="1">
        <v>26817.51</v>
      </c>
    </row>
    <row r="14" spans="2:8" ht="12.75">
      <c r="B14" s="2"/>
      <c r="D14" s="1"/>
      <c r="F14" s="3">
        <f>F2+F3+F4+F5+F6+F7+F8+F9+F10+F11+F12+F13</f>
        <v>315494</v>
      </c>
      <c r="G14" s="3">
        <f>G2+G3+G4+G5+G6+G7+G8+G9+G10+G11+G12+G13</f>
        <v>307343.89</v>
      </c>
      <c r="H14" s="3">
        <f>H2+H3+H4+H5+H6+H7+H8+H9+H10+H11+H12+H13</f>
        <v>7606.86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69878.39999999998</v>
      </c>
      <c r="E17" s="9">
        <v>5823.2</v>
      </c>
      <c r="F17" s="9">
        <v>5823.2</v>
      </c>
      <c r="G17" s="9">
        <v>5823.2</v>
      </c>
      <c r="H17" s="9">
        <v>5823.2</v>
      </c>
      <c r="I17" s="9">
        <v>5823.2</v>
      </c>
      <c r="J17" s="9">
        <v>5823.2</v>
      </c>
      <c r="K17" s="9">
        <v>5823.2</v>
      </c>
      <c r="L17" s="9">
        <v>5823.2</v>
      </c>
      <c r="M17" s="9">
        <v>5823.2</v>
      </c>
      <c r="N17" s="9">
        <v>5823.2</v>
      </c>
      <c r="O17" s="9">
        <v>5823.2</v>
      </c>
      <c r="P17" s="9">
        <v>5823.2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2161.0799999999995</v>
      </c>
      <c r="E18" s="9">
        <v>180.09</v>
      </c>
      <c r="F18" s="9">
        <v>180.09</v>
      </c>
      <c r="G18" s="9">
        <v>180.09</v>
      </c>
      <c r="H18" s="9">
        <v>180.09</v>
      </c>
      <c r="I18" s="9">
        <v>180.09</v>
      </c>
      <c r="J18" s="9">
        <v>180.09</v>
      </c>
      <c r="K18" s="9">
        <v>180.09</v>
      </c>
      <c r="L18" s="9">
        <v>180.09</v>
      </c>
      <c r="M18" s="9">
        <v>180.09</v>
      </c>
      <c r="N18" s="9">
        <v>180.09</v>
      </c>
      <c r="O18" s="9">
        <v>180.09</v>
      </c>
      <c r="P18" s="9">
        <v>180.09</v>
      </c>
    </row>
    <row r="19" spans="1:16" ht="12.75">
      <c r="A19" s="21">
        <v>3</v>
      </c>
      <c r="B19" s="12" t="s">
        <v>37</v>
      </c>
      <c r="C19" s="9">
        <f t="shared" si="0"/>
        <v>6723.7199999999975</v>
      </c>
      <c r="E19" s="13">
        <v>560.31</v>
      </c>
      <c r="F19" s="13">
        <v>560.31</v>
      </c>
      <c r="G19" s="13">
        <v>560.31</v>
      </c>
      <c r="H19" s="13">
        <v>560.31</v>
      </c>
      <c r="I19" s="13">
        <v>560.31</v>
      </c>
      <c r="J19" s="13">
        <v>560.31</v>
      </c>
      <c r="K19" s="13">
        <v>560.31</v>
      </c>
      <c r="L19" s="13">
        <v>560.31</v>
      </c>
      <c r="M19" s="13">
        <v>560.31</v>
      </c>
      <c r="N19" s="13">
        <v>560.31</v>
      </c>
      <c r="O19" s="13">
        <v>560.31</v>
      </c>
      <c r="P19" s="13">
        <v>560.31</v>
      </c>
    </row>
    <row r="20" spans="1:16" ht="12.75">
      <c r="A20" s="19">
        <v>4</v>
      </c>
      <c r="B20" s="22" t="s">
        <v>64</v>
      </c>
      <c r="C20" s="9">
        <f t="shared" si="0"/>
        <v>2400</v>
      </c>
      <c r="E20" s="5">
        <v>800</v>
      </c>
      <c r="F20" s="5">
        <v>800</v>
      </c>
      <c r="G20" s="5">
        <v>800</v>
      </c>
      <c r="H20" s="5"/>
      <c r="I20" s="5">
        <v>0</v>
      </c>
      <c r="J20" s="5"/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45625.07999999999</v>
      </c>
      <c r="E21" s="5">
        <v>3802.09</v>
      </c>
      <c r="F21" s="5">
        <v>3802.09</v>
      </c>
      <c r="G21" s="5">
        <v>3802.09</v>
      </c>
      <c r="H21" s="5">
        <v>3802.09</v>
      </c>
      <c r="I21" s="5">
        <v>3802.09</v>
      </c>
      <c r="J21" s="5">
        <v>3802.09</v>
      </c>
      <c r="K21" s="5">
        <v>3802.09</v>
      </c>
      <c r="L21" s="5">
        <v>3802.09</v>
      </c>
      <c r="M21" s="5">
        <v>3802.09</v>
      </c>
      <c r="N21" s="5">
        <v>3802.09</v>
      </c>
      <c r="O21" s="5">
        <v>3802.09</v>
      </c>
      <c r="P21" s="5">
        <v>3802.09</v>
      </c>
    </row>
    <row r="22" spans="1:16" ht="22.5">
      <c r="A22" s="21">
        <v>6</v>
      </c>
      <c r="B22" s="12" t="s">
        <v>41</v>
      </c>
      <c r="C22" s="9">
        <f t="shared" si="0"/>
        <v>17289.480000000003</v>
      </c>
      <c r="E22" s="5">
        <v>1440.79</v>
      </c>
      <c r="F22" s="5">
        <v>1440.79</v>
      </c>
      <c r="G22" s="5">
        <v>1440.79</v>
      </c>
      <c r="H22" s="5">
        <v>1440.79</v>
      </c>
      <c r="I22" s="5">
        <v>1440.79</v>
      </c>
      <c r="J22" s="5">
        <v>1440.79</v>
      </c>
      <c r="K22" s="5">
        <v>1440.79</v>
      </c>
      <c r="L22" s="5">
        <v>1440.79</v>
      </c>
      <c r="M22" s="5">
        <v>1440.79</v>
      </c>
      <c r="N22" s="5">
        <v>1440.79</v>
      </c>
      <c r="O22" s="5">
        <v>1440.79</v>
      </c>
      <c r="P22" s="5">
        <v>1440.79</v>
      </c>
    </row>
    <row r="23" spans="1:16" ht="12.75">
      <c r="A23" s="19">
        <v>7</v>
      </c>
      <c r="B23" s="12" t="s">
        <v>223</v>
      </c>
      <c r="C23" s="9">
        <f t="shared" si="0"/>
        <v>22872.600000000002</v>
      </c>
      <c r="E23" s="5"/>
      <c r="F23" s="5"/>
      <c r="G23" s="5"/>
      <c r="H23" s="5">
        <v>2541.4</v>
      </c>
      <c r="I23" s="5">
        <v>2541.4</v>
      </c>
      <c r="J23" s="5">
        <v>2541.4</v>
      </c>
      <c r="K23" s="5">
        <v>2541.4</v>
      </c>
      <c r="L23" s="5">
        <v>2541.4</v>
      </c>
      <c r="M23" s="5">
        <v>2541.4</v>
      </c>
      <c r="N23" s="5">
        <v>2541.4</v>
      </c>
      <c r="O23" s="5">
        <v>2541.4</v>
      </c>
      <c r="P23" s="5">
        <v>2541.4</v>
      </c>
    </row>
    <row r="24" spans="1:16" ht="45">
      <c r="A24" s="20">
        <v>8</v>
      </c>
      <c r="B24" s="12" t="s">
        <v>66</v>
      </c>
      <c r="C24" s="9">
        <f t="shared" si="0"/>
        <v>55710.60000000001</v>
      </c>
      <c r="E24" s="15">
        <v>4642.55</v>
      </c>
      <c r="F24" s="15">
        <v>4642.55</v>
      </c>
      <c r="G24" s="15">
        <v>4642.55</v>
      </c>
      <c r="H24" s="15">
        <v>4642.55</v>
      </c>
      <c r="I24" s="15">
        <v>4642.55</v>
      </c>
      <c r="J24" s="15">
        <v>4642.55</v>
      </c>
      <c r="K24" s="15">
        <v>4642.55</v>
      </c>
      <c r="L24" s="15">
        <v>4642.55</v>
      </c>
      <c r="M24" s="15">
        <v>4642.55</v>
      </c>
      <c r="N24" s="15">
        <v>4642.55</v>
      </c>
      <c r="O24" s="15">
        <v>4642.55</v>
      </c>
      <c r="P24" s="15">
        <v>4642.55</v>
      </c>
    </row>
    <row r="25" spans="1:16" ht="12.75">
      <c r="A25" s="21">
        <v>9</v>
      </c>
      <c r="B25" s="16" t="s">
        <v>45</v>
      </c>
      <c r="C25" s="9">
        <f t="shared" si="0"/>
        <v>38421.12000000001</v>
      </c>
      <c r="E25" s="5">
        <v>3201.76</v>
      </c>
      <c r="F25" s="5">
        <v>3201.76</v>
      </c>
      <c r="G25" s="5">
        <v>3201.76</v>
      </c>
      <c r="H25" s="5">
        <v>3201.76</v>
      </c>
      <c r="I25" s="5">
        <v>3201.76</v>
      </c>
      <c r="J25" s="5">
        <v>3201.76</v>
      </c>
      <c r="K25" s="5">
        <v>3201.76</v>
      </c>
      <c r="L25" s="5">
        <v>3201.76</v>
      </c>
      <c r="M25" s="5">
        <v>3201.76</v>
      </c>
      <c r="N25" s="5">
        <v>3201.76</v>
      </c>
      <c r="O25" s="5">
        <v>3201.76</v>
      </c>
      <c r="P25" s="5">
        <v>3201.76</v>
      </c>
    </row>
    <row r="26" spans="1:16" ht="12.75">
      <c r="A26" s="19">
        <v>10</v>
      </c>
      <c r="B26" s="12" t="s">
        <v>47</v>
      </c>
      <c r="C26" s="9">
        <f t="shared" si="0"/>
        <v>13660</v>
      </c>
      <c r="E26" s="5"/>
      <c r="F26" s="5"/>
      <c r="G26" s="5"/>
      <c r="H26" s="5">
        <v>10245</v>
      </c>
      <c r="I26" s="5"/>
      <c r="J26" s="5">
        <v>3415</v>
      </c>
      <c r="K26" s="5"/>
      <c r="L26" s="5"/>
      <c r="M26" s="5"/>
      <c r="N26" s="5"/>
      <c r="O26" s="5"/>
      <c r="P26" s="5"/>
    </row>
    <row r="27" spans="1:16" ht="12.75">
      <c r="A27" s="20">
        <v>11</v>
      </c>
      <c r="B27" s="12" t="s">
        <v>224</v>
      </c>
      <c r="C27" s="9">
        <f t="shared" si="0"/>
        <v>5000</v>
      </c>
      <c r="E27" s="5"/>
      <c r="F27" s="5"/>
      <c r="G27" s="5"/>
      <c r="H27" s="5">
        <v>5000</v>
      </c>
      <c r="I27" s="5"/>
      <c r="J27" s="5"/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19210.560000000005</v>
      </c>
      <c r="E28" s="15">
        <v>1600.88</v>
      </c>
      <c r="F28" s="15">
        <v>1600.88</v>
      </c>
      <c r="G28" s="15">
        <v>1600.88</v>
      </c>
      <c r="H28" s="15">
        <v>1600.88</v>
      </c>
      <c r="I28" s="15">
        <v>1600.88</v>
      </c>
      <c r="J28" s="15">
        <v>1600.88</v>
      </c>
      <c r="K28" s="15">
        <v>1600.88</v>
      </c>
      <c r="L28" s="15">
        <v>1600.88</v>
      </c>
      <c r="M28" s="15">
        <v>1600.88</v>
      </c>
      <c r="N28" s="15">
        <v>1600.88</v>
      </c>
      <c r="O28" s="15">
        <v>1600.88</v>
      </c>
      <c r="P28" s="15">
        <v>1600.88</v>
      </c>
    </row>
    <row r="29" spans="1:16" ht="12.75">
      <c r="A29" s="19"/>
      <c r="B29" s="6" t="s">
        <v>52</v>
      </c>
      <c r="C29" s="15">
        <f>SUM(C17:C28)</f>
        <v>298952.64</v>
      </c>
      <c r="E29" s="15">
        <f>SUM(E17:E28)</f>
        <v>22051.670000000002</v>
      </c>
      <c r="F29" s="15">
        <f aca="true" t="shared" si="1" ref="F29:P29">SUM(F17:F28)</f>
        <v>22051.670000000002</v>
      </c>
      <c r="G29" s="15">
        <f t="shared" si="1"/>
        <v>22051.670000000002</v>
      </c>
      <c r="H29" s="15">
        <f t="shared" si="1"/>
        <v>39038.07</v>
      </c>
      <c r="I29" s="15">
        <f t="shared" si="1"/>
        <v>23793.070000000003</v>
      </c>
      <c r="J29" s="15">
        <f t="shared" si="1"/>
        <v>27208.070000000003</v>
      </c>
      <c r="K29" s="15">
        <f t="shared" si="1"/>
        <v>23793.070000000003</v>
      </c>
      <c r="L29" s="15">
        <f t="shared" si="1"/>
        <v>23793.070000000003</v>
      </c>
      <c r="M29" s="15">
        <f t="shared" si="1"/>
        <v>23793.070000000003</v>
      </c>
      <c r="N29" s="15">
        <f t="shared" si="1"/>
        <v>23793.070000000003</v>
      </c>
      <c r="O29" s="15">
        <f t="shared" si="1"/>
        <v>23793.070000000003</v>
      </c>
      <c r="P29" s="15">
        <f t="shared" si="1"/>
        <v>23793.070000000003</v>
      </c>
    </row>
    <row r="30" spans="1:16" ht="12.75">
      <c r="A30" s="19">
        <v>13</v>
      </c>
      <c r="B30" s="5" t="s">
        <v>19</v>
      </c>
      <c r="C30" s="15">
        <f>C31+C32+C33+C34</f>
        <v>102906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102800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106</v>
      </c>
      <c r="P30" s="15">
        <f t="shared" si="2"/>
        <v>0</v>
      </c>
    </row>
    <row r="31" spans="1:16" ht="12.75">
      <c r="A31" s="4"/>
      <c r="B31" s="4" t="s">
        <v>225</v>
      </c>
      <c r="C31" s="9">
        <f>E31+F31+G31+H31+I31+J31+K31+L31+M31+N31+O31+P31</f>
        <v>98800</v>
      </c>
      <c r="E31" s="4"/>
      <c r="F31" s="4"/>
      <c r="G31" s="4"/>
      <c r="H31" s="4"/>
      <c r="I31" s="4"/>
      <c r="J31" s="4"/>
      <c r="K31" s="4">
        <v>98800</v>
      </c>
      <c r="L31" s="4"/>
      <c r="M31" s="4"/>
      <c r="N31" s="4"/>
      <c r="O31" s="4"/>
      <c r="P31" s="4"/>
    </row>
    <row r="32" spans="1:16" ht="12.75">
      <c r="A32" s="4"/>
      <c r="B32" s="24" t="s">
        <v>148</v>
      </c>
      <c r="C32" s="9">
        <f>E32+F32+G32+H32+I32+J32+K32+L32+M32+N32+O32+P32</f>
        <v>4000</v>
      </c>
      <c r="E32" s="4"/>
      <c r="F32" s="4"/>
      <c r="G32" s="4"/>
      <c r="H32" s="4"/>
      <c r="I32" s="4"/>
      <c r="J32" s="4"/>
      <c r="K32" s="4">
        <v>4000</v>
      </c>
      <c r="L32" s="4"/>
      <c r="M32" s="4"/>
      <c r="N32" s="4"/>
      <c r="O32" s="4"/>
      <c r="P32" s="4"/>
    </row>
    <row r="33" spans="1:16" ht="12.75">
      <c r="A33" s="4"/>
      <c r="B33" s="4" t="s">
        <v>95</v>
      </c>
      <c r="C33" s="9">
        <f>E33+F33+G33+H33+I33+J33+K33+L33+M33+N33+O33+P33</f>
        <v>106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106</v>
      </c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401858.64</v>
      </c>
      <c r="E35" s="17">
        <f>E29+E30</f>
        <v>22051.670000000002</v>
      </c>
      <c r="F35" s="17">
        <f aca="true" t="shared" si="3" ref="F35:P35">F29+F30</f>
        <v>22051.670000000002</v>
      </c>
      <c r="G35" s="17">
        <f t="shared" si="3"/>
        <v>22051.670000000002</v>
      </c>
      <c r="H35" s="17">
        <f t="shared" si="3"/>
        <v>39038.07</v>
      </c>
      <c r="I35" s="17">
        <f t="shared" si="3"/>
        <v>23793.070000000003</v>
      </c>
      <c r="J35" s="17">
        <f t="shared" si="3"/>
        <v>27208.070000000003</v>
      </c>
      <c r="K35" s="17">
        <f t="shared" si="3"/>
        <v>126593.07</v>
      </c>
      <c r="L35" s="17">
        <f t="shared" si="3"/>
        <v>23793.070000000003</v>
      </c>
      <c r="M35" s="17">
        <f t="shared" si="3"/>
        <v>23793.070000000003</v>
      </c>
      <c r="N35" s="17">
        <f t="shared" si="3"/>
        <v>23793.070000000003</v>
      </c>
      <c r="O35" s="17">
        <f t="shared" si="3"/>
        <v>23899.070000000003</v>
      </c>
      <c r="P35" s="17">
        <f t="shared" si="3"/>
        <v>23793.070000000003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E29" sqref="E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226</v>
      </c>
      <c r="F1" s="1" t="s">
        <v>2</v>
      </c>
      <c r="G1" s="1" t="s">
        <v>3</v>
      </c>
    </row>
    <row r="2" spans="2:7" ht="12.75">
      <c r="B2" s="2" t="s">
        <v>227</v>
      </c>
      <c r="D2" s="1"/>
      <c r="E2" s="1" t="s">
        <v>5</v>
      </c>
      <c r="F2" s="1">
        <v>30674.6</v>
      </c>
      <c r="G2" s="1">
        <v>15019.7</v>
      </c>
    </row>
    <row r="3" spans="2:8" ht="12.75">
      <c r="B3" s="2" t="s">
        <v>6</v>
      </c>
      <c r="C3" s="1">
        <v>4417.38</v>
      </c>
      <c r="D3" s="1" t="s">
        <v>7</v>
      </c>
      <c r="E3" s="1" t="s">
        <v>8</v>
      </c>
      <c r="F3" s="1">
        <v>30674.6</v>
      </c>
      <c r="G3" s="1">
        <v>36322.78</v>
      </c>
      <c r="H3" s="1">
        <v>599.5</v>
      </c>
    </row>
    <row r="4" spans="2:8" ht="12.75">
      <c r="B4" s="2" t="s">
        <v>81</v>
      </c>
      <c r="C4" s="3">
        <f>F14</f>
        <v>368095.19999999995</v>
      </c>
      <c r="D4" s="1" t="s">
        <v>7</v>
      </c>
      <c r="E4" s="1" t="s">
        <v>10</v>
      </c>
      <c r="F4" s="1">
        <v>30674.6</v>
      </c>
      <c r="G4" s="1">
        <v>28273.08</v>
      </c>
      <c r="H4" s="1">
        <v>1000</v>
      </c>
    </row>
    <row r="5" spans="2:8" ht="12.75">
      <c r="B5" s="2" t="s">
        <v>70</v>
      </c>
      <c r="C5" s="3">
        <f>G14+H14</f>
        <v>354735.41000000003</v>
      </c>
      <c r="D5" s="1" t="s">
        <v>7</v>
      </c>
      <c r="E5" s="1" t="s">
        <v>12</v>
      </c>
      <c r="F5" s="1">
        <v>30674.6</v>
      </c>
      <c r="G5" s="1">
        <v>20423.71</v>
      </c>
      <c r="H5" s="1">
        <v>2508.99</v>
      </c>
    </row>
    <row r="6" spans="2:7" ht="12.75">
      <c r="B6" s="2" t="s">
        <v>13</v>
      </c>
      <c r="C6" s="1">
        <f>C8+C9</f>
        <v>360178.68000000005</v>
      </c>
      <c r="D6" s="1" t="s">
        <v>7</v>
      </c>
      <c r="E6" s="1" t="s">
        <v>14</v>
      </c>
      <c r="F6" s="1">
        <v>30674.6</v>
      </c>
      <c r="G6" s="1">
        <v>24524.48</v>
      </c>
    </row>
    <row r="7" spans="2:8" ht="12.75">
      <c r="B7" s="2" t="s">
        <v>15</v>
      </c>
      <c r="D7" s="1"/>
      <c r="E7" s="1" t="s">
        <v>16</v>
      </c>
      <c r="F7" s="1">
        <v>30674.6</v>
      </c>
      <c r="G7" s="1">
        <v>35013.25</v>
      </c>
      <c r="H7" s="1">
        <v>1596.1</v>
      </c>
    </row>
    <row r="8" spans="2:16" ht="12.75">
      <c r="B8" s="2" t="s">
        <v>17</v>
      </c>
      <c r="C8" s="3">
        <f>C30</f>
        <v>346678.68000000005</v>
      </c>
      <c r="D8" s="1" t="s">
        <v>7</v>
      </c>
      <c r="E8" s="3" t="s">
        <v>18</v>
      </c>
      <c r="F8" s="3">
        <v>30674.6</v>
      </c>
      <c r="G8" s="3">
        <v>24750.5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13500</v>
      </c>
      <c r="D9" s="1" t="s">
        <v>7</v>
      </c>
      <c r="E9" s="1" t="s">
        <v>20</v>
      </c>
      <c r="F9" s="1">
        <v>30674.6</v>
      </c>
      <c r="G9" s="1">
        <v>30105.98</v>
      </c>
      <c r="H9" s="1">
        <v>576.4</v>
      </c>
    </row>
    <row r="10" spans="2:8" ht="12.75">
      <c r="B10" s="2" t="s">
        <v>228</v>
      </c>
      <c r="C10" s="1">
        <v>4800</v>
      </c>
      <c r="D10" s="1" t="s">
        <v>7</v>
      </c>
      <c r="E10" s="1" t="s">
        <v>21</v>
      </c>
      <c r="F10" s="1">
        <v>30674.6</v>
      </c>
      <c r="G10" s="1">
        <v>27190.27</v>
      </c>
      <c r="H10" s="1">
        <v>480.72</v>
      </c>
    </row>
    <row r="11" spans="2:7" ht="12.75">
      <c r="B11" s="2"/>
      <c r="D11" s="1"/>
      <c r="E11" s="1" t="s">
        <v>22</v>
      </c>
      <c r="F11" s="1">
        <v>30674.6</v>
      </c>
      <c r="G11" s="1">
        <v>31781.3</v>
      </c>
    </row>
    <row r="12" spans="2:8" ht="12.75">
      <c r="B12" s="2" t="s">
        <v>23</v>
      </c>
      <c r="C12" s="1">
        <v>12762.08</v>
      </c>
      <c r="D12" s="1" t="s">
        <v>7</v>
      </c>
      <c r="E12" s="1" t="s">
        <v>24</v>
      </c>
      <c r="F12" s="1">
        <v>30674.6</v>
      </c>
      <c r="G12" s="1">
        <v>30005.52</v>
      </c>
      <c r="H12" s="1">
        <v>1052.42</v>
      </c>
    </row>
    <row r="13" spans="2:8" ht="12.75">
      <c r="B13" s="2" t="s">
        <v>25</v>
      </c>
      <c r="C13" s="3">
        <f>C3+C5+C10-C6</f>
        <v>3774.109999999986</v>
      </c>
      <c r="D13" s="1" t="s">
        <v>7</v>
      </c>
      <c r="E13" s="1" t="s">
        <v>26</v>
      </c>
      <c r="F13" s="1">
        <v>30674.6</v>
      </c>
      <c r="G13" s="1">
        <v>42218.69</v>
      </c>
      <c r="H13" s="1">
        <v>1292.02</v>
      </c>
    </row>
    <row r="14" spans="2:8" ht="12.75">
      <c r="B14" s="2"/>
      <c r="D14" s="1"/>
      <c r="F14" s="3">
        <f>F2+F3+F4+F5+F6+F7+F8+F9+F10+F11+F12+F13</f>
        <v>368095.19999999995</v>
      </c>
      <c r="G14" s="3">
        <f>G2+G3+G4+G5+G6+G7+G8+G9+G10+G11+G12+G13</f>
        <v>345629.26</v>
      </c>
      <c r="H14" s="3">
        <f>H2+H3+H4+H5+H6+H7+H8+H9+H10+H11+H12+H13</f>
        <v>9106.15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88342.79999999999</v>
      </c>
      <c r="E17" s="9">
        <v>7361.9</v>
      </c>
      <c r="F17" s="9">
        <v>7361.9</v>
      </c>
      <c r="G17" s="9">
        <v>7361.9</v>
      </c>
      <c r="H17" s="9">
        <v>7361.9</v>
      </c>
      <c r="I17" s="9">
        <v>7361.9</v>
      </c>
      <c r="J17" s="9">
        <v>7361.9</v>
      </c>
      <c r="K17" s="9">
        <v>7361.9</v>
      </c>
      <c r="L17" s="9">
        <v>7361.9</v>
      </c>
      <c r="M17" s="9">
        <v>7361.9</v>
      </c>
      <c r="N17" s="9">
        <v>7361.9</v>
      </c>
      <c r="O17" s="9">
        <v>7361.9</v>
      </c>
      <c r="P17" s="9">
        <v>7361.9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3011.6399999999994</v>
      </c>
      <c r="E18" s="9">
        <v>250.97</v>
      </c>
      <c r="F18" s="9">
        <v>250.97</v>
      </c>
      <c r="G18" s="9">
        <v>250.97</v>
      </c>
      <c r="H18" s="9">
        <v>250.97</v>
      </c>
      <c r="I18" s="9">
        <v>250.97</v>
      </c>
      <c r="J18" s="9">
        <v>250.97</v>
      </c>
      <c r="K18" s="9">
        <v>250.97</v>
      </c>
      <c r="L18" s="9">
        <v>250.97</v>
      </c>
      <c r="M18" s="9">
        <v>250.97</v>
      </c>
      <c r="N18" s="9">
        <v>250.97</v>
      </c>
      <c r="O18" s="9">
        <v>250.97</v>
      </c>
      <c r="P18" s="9">
        <v>250.97</v>
      </c>
    </row>
    <row r="19" spans="1:16" ht="12.75">
      <c r="A19" s="21">
        <v>3</v>
      </c>
      <c r="B19" s="12" t="s">
        <v>37</v>
      </c>
      <c r="C19" s="9">
        <f t="shared" si="0"/>
        <v>9369.719999999998</v>
      </c>
      <c r="E19" s="13">
        <v>780.81</v>
      </c>
      <c r="F19" s="13">
        <v>780.81</v>
      </c>
      <c r="G19" s="13">
        <v>780.81</v>
      </c>
      <c r="H19" s="13">
        <v>780.81</v>
      </c>
      <c r="I19" s="13">
        <v>780.81</v>
      </c>
      <c r="J19" s="13">
        <v>780.81</v>
      </c>
      <c r="K19" s="13">
        <v>780.81</v>
      </c>
      <c r="L19" s="13">
        <v>780.81</v>
      </c>
      <c r="M19" s="13">
        <v>780.81</v>
      </c>
      <c r="N19" s="13">
        <v>780.81</v>
      </c>
      <c r="O19" s="13">
        <v>780.81</v>
      </c>
      <c r="P19" s="13">
        <v>780.81</v>
      </c>
    </row>
    <row r="20" spans="1:16" ht="12.75">
      <c r="A20" s="19">
        <v>4</v>
      </c>
      <c r="B20" s="22" t="s">
        <v>229</v>
      </c>
      <c r="C20" s="9">
        <f t="shared" si="0"/>
        <v>1338.48</v>
      </c>
      <c r="E20" s="5">
        <v>1338.48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50529.48</v>
      </c>
      <c r="E21" s="5">
        <v>4210.79</v>
      </c>
      <c r="F21" s="5">
        <v>4210.79</v>
      </c>
      <c r="G21" s="5">
        <v>4210.79</v>
      </c>
      <c r="H21" s="5">
        <v>4210.79</v>
      </c>
      <c r="I21" s="5">
        <v>4210.79</v>
      </c>
      <c r="J21" s="5">
        <v>4210.79</v>
      </c>
      <c r="K21" s="5">
        <v>4210.79</v>
      </c>
      <c r="L21" s="5">
        <v>4210.79</v>
      </c>
      <c r="M21" s="5">
        <v>4210.79</v>
      </c>
      <c r="N21" s="5">
        <v>4210.79</v>
      </c>
      <c r="O21" s="5">
        <v>4210.79</v>
      </c>
      <c r="P21" s="5">
        <v>4210.79</v>
      </c>
    </row>
    <row r="22" spans="1:16" ht="12.75">
      <c r="A22" s="20">
        <v>6</v>
      </c>
      <c r="B22" s="16" t="s">
        <v>190</v>
      </c>
      <c r="C22" s="9">
        <f t="shared" si="0"/>
        <v>29112.960000000006</v>
      </c>
      <c r="E22" s="5">
        <v>2426.08</v>
      </c>
      <c r="F22" s="5">
        <v>2426.08</v>
      </c>
      <c r="G22" s="5">
        <v>2426.08</v>
      </c>
      <c r="H22" s="5">
        <v>2426.08</v>
      </c>
      <c r="I22" s="5">
        <v>2426.08</v>
      </c>
      <c r="J22" s="5">
        <v>2426.08</v>
      </c>
      <c r="K22" s="5">
        <v>2426.08</v>
      </c>
      <c r="L22" s="5">
        <v>2426.08</v>
      </c>
      <c r="M22" s="5">
        <v>2426.08</v>
      </c>
      <c r="N22" s="5">
        <v>2426.08</v>
      </c>
      <c r="O22" s="5">
        <v>2426.08</v>
      </c>
      <c r="P22" s="5">
        <v>2426.08</v>
      </c>
    </row>
    <row r="23" spans="1:16" ht="22.5">
      <c r="A23" s="21">
        <v>7</v>
      </c>
      <c r="B23" s="12" t="s">
        <v>41</v>
      </c>
      <c r="C23" s="9">
        <f t="shared" si="0"/>
        <v>24093.480000000007</v>
      </c>
      <c r="E23" s="5">
        <v>2007.79</v>
      </c>
      <c r="F23" s="5">
        <v>2007.79</v>
      </c>
      <c r="G23" s="5">
        <v>2007.79</v>
      </c>
      <c r="H23" s="5">
        <v>2007.79</v>
      </c>
      <c r="I23" s="5">
        <v>2007.79</v>
      </c>
      <c r="J23" s="5">
        <v>2007.79</v>
      </c>
      <c r="K23" s="5">
        <v>2007.79</v>
      </c>
      <c r="L23" s="5">
        <v>2007.79</v>
      </c>
      <c r="M23" s="5">
        <v>2007.79</v>
      </c>
      <c r="N23" s="5">
        <v>2007.79</v>
      </c>
      <c r="O23" s="5">
        <v>2007.79</v>
      </c>
      <c r="P23" s="5">
        <v>2007.79</v>
      </c>
    </row>
    <row r="24" spans="1:16" ht="12.75">
      <c r="A24" s="19">
        <v>8</v>
      </c>
      <c r="B24" s="12" t="s">
        <v>65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45">
      <c r="A25" s="20">
        <v>9</v>
      </c>
      <c r="B25" s="12" t="s">
        <v>66</v>
      </c>
      <c r="C25" s="9">
        <f t="shared" si="0"/>
        <v>70607.39999999998</v>
      </c>
      <c r="E25" s="15">
        <v>5883.95</v>
      </c>
      <c r="F25" s="15">
        <v>5883.95</v>
      </c>
      <c r="G25" s="15">
        <v>5883.95</v>
      </c>
      <c r="H25" s="15">
        <v>5883.95</v>
      </c>
      <c r="I25" s="15">
        <v>5883.95</v>
      </c>
      <c r="J25" s="15">
        <v>5883.95</v>
      </c>
      <c r="K25" s="15">
        <v>5883.95</v>
      </c>
      <c r="L25" s="15">
        <v>5883.95</v>
      </c>
      <c r="M25" s="15">
        <v>5883.95</v>
      </c>
      <c r="N25" s="15">
        <v>5883.95</v>
      </c>
      <c r="O25" s="15">
        <v>5883.95</v>
      </c>
      <c r="P25" s="15">
        <v>5883.95</v>
      </c>
    </row>
    <row r="26" spans="1:16" ht="12.75">
      <c r="A26" s="21">
        <v>10</v>
      </c>
      <c r="B26" s="16" t="s">
        <v>45</v>
      </c>
      <c r="C26" s="9">
        <f t="shared" si="0"/>
        <v>40155.840000000004</v>
      </c>
      <c r="E26" s="5">
        <v>3346.32</v>
      </c>
      <c r="F26" s="5">
        <v>3346.32</v>
      </c>
      <c r="G26" s="5">
        <v>3346.32</v>
      </c>
      <c r="H26" s="5">
        <v>3346.32</v>
      </c>
      <c r="I26" s="5">
        <v>3346.32</v>
      </c>
      <c r="J26" s="5">
        <v>3346.32</v>
      </c>
      <c r="K26" s="5">
        <v>3346.32</v>
      </c>
      <c r="L26" s="5">
        <v>3346.32</v>
      </c>
      <c r="M26" s="5">
        <v>3346.32</v>
      </c>
      <c r="N26" s="5">
        <v>3346.32</v>
      </c>
      <c r="O26" s="5">
        <v>3346.32</v>
      </c>
      <c r="P26" s="5">
        <v>3346.32</v>
      </c>
    </row>
    <row r="27" spans="1:16" ht="12.75">
      <c r="A27" s="19">
        <v>11</v>
      </c>
      <c r="B27" s="12" t="s">
        <v>47</v>
      </c>
      <c r="C27" s="9">
        <f t="shared" si="0"/>
        <v>3346.320000000001</v>
      </c>
      <c r="E27" s="5">
        <v>278.86</v>
      </c>
      <c r="F27" s="5">
        <v>278.86</v>
      </c>
      <c r="G27" s="5">
        <v>278.86</v>
      </c>
      <c r="H27" s="5">
        <v>278.86</v>
      </c>
      <c r="I27" s="5">
        <v>278.86</v>
      </c>
      <c r="J27" s="5">
        <v>278.86</v>
      </c>
      <c r="K27" s="5">
        <v>278.86</v>
      </c>
      <c r="L27" s="5">
        <v>278.86</v>
      </c>
      <c r="M27" s="5">
        <v>278.86</v>
      </c>
      <c r="N27" s="5">
        <v>278.86</v>
      </c>
      <c r="O27" s="5">
        <v>278.86</v>
      </c>
      <c r="P27" s="5">
        <v>278.86</v>
      </c>
    </row>
    <row r="28" spans="1:16" ht="22.5">
      <c r="A28" s="20">
        <v>12</v>
      </c>
      <c r="B28" s="12" t="s">
        <v>49</v>
      </c>
      <c r="C28" s="9">
        <f t="shared" si="0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33.75">
      <c r="A29" s="21">
        <v>13</v>
      </c>
      <c r="B29" s="6" t="s">
        <v>51</v>
      </c>
      <c r="C29" s="9">
        <f t="shared" si="0"/>
        <v>26770.56000000001</v>
      </c>
      <c r="E29" s="15">
        <v>2230.88</v>
      </c>
      <c r="F29" s="15">
        <v>2230.88</v>
      </c>
      <c r="G29" s="15">
        <v>2230.88</v>
      </c>
      <c r="H29" s="15">
        <v>2230.88</v>
      </c>
      <c r="I29" s="15">
        <v>2230.88</v>
      </c>
      <c r="J29" s="15">
        <v>2230.88</v>
      </c>
      <c r="K29" s="15">
        <v>2230.88</v>
      </c>
      <c r="L29" s="15">
        <v>2230.88</v>
      </c>
      <c r="M29" s="15">
        <v>2230.88</v>
      </c>
      <c r="N29" s="15">
        <v>2230.88</v>
      </c>
      <c r="O29" s="15">
        <v>2230.88</v>
      </c>
      <c r="P29" s="15">
        <v>2230.88</v>
      </c>
    </row>
    <row r="30" spans="1:16" ht="12.75">
      <c r="A30" s="19"/>
      <c r="B30" s="6" t="s">
        <v>52</v>
      </c>
      <c r="C30" s="15">
        <f>SUM(C17:C29)</f>
        <v>346678.68000000005</v>
      </c>
      <c r="E30" s="15">
        <f>SUM(E17:E29)</f>
        <v>30116.83</v>
      </c>
      <c r="F30" s="15">
        <f aca="true" t="shared" si="1" ref="F30:P30">SUM(F17:F29)</f>
        <v>28778.350000000002</v>
      </c>
      <c r="G30" s="15">
        <f t="shared" si="1"/>
        <v>28778.350000000002</v>
      </c>
      <c r="H30" s="15">
        <f t="shared" si="1"/>
        <v>28778.350000000002</v>
      </c>
      <c r="I30" s="15">
        <f t="shared" si="1"/>
        <v>28778.350000000002</v>
      </c>
      <c r="J30" s="15">
        <f t="shared" si="1"/>
        <v>28778.350000000002</v>
      </c>
      <c r="K30" s="15">
        <f t="shared" si="1"/>
        <v>28778.350000000002</v>
      </c>
      <c r="L30" s="15">
        <f t="shared" si="1"/>
        <v>28778.350000000002</v>
      </c>
      <c r="M30" s="15">
        <f t="shared" si="1"/>
        <v>28778.350000000002</v>
      </c>
      <c r="N30" s="15">
        <f t="shared" si="1"/>
        <v>28778.350000000002</v>
      </c>
      <c r="O30" s="15">
        <f t="shared" si="1"/>
        <v>28778.350000000002</v>
      </c>
      <c r="P30" s="15">
        <f t="shared" si="1"/>
        <v>28778.350000000002</v>
      </c>
    </row>
    <row r="31" spans="1:16" ht="12.75">
      <c r="A31" s="19">
        <v>13</v>
      </c>
      <c r="B31" s="5" t="s">
        <v>19</v>
      </c>
      <c r="C31" s="15">
        <f>C32+C33+C34+C35</f>
        <v>13500</v>
      </c>
      <c r="E31" s="15">
        <f>SUM(E17:E30)</f>
        <v>60233.66</v>
      </c>
      <c r="F31" s="15">
        <f aca="true" t="shared" si="2" ref="F31:P31">SUM(F17:F30)</f>
        <v>57556.700000000004</v>
      </c>
      <c r="G31" s="15">
        <f t="shared" si="2"/>
        <v>57556.700000000004</v>
      </c>
      <c r="H31" s="15">
        <f t="shared" si="2"/>
        <v>57556.700000000004</v>
      </c>
      <c r="I31" s="15">
        <f t="shared" si="2"/>
        <v>57556.700000000004</v>
      </c>
      <c r="J31" s="15">
        <f t="shared" si="2"/>
        <v>57556.700000000004</v>
      </c>
      <c r="K31" s="15">
        <f t="shared" si="2"/>
        <v>57556.700000000004</v>
      </c>
      <c r="L31" s="15">
        <f t="shared" si="2"/>
        <v>57556.700000000004</v>
      </c>
      <c r="M31" s="15">
        <f t="shared" si="2"/>
        <v>57556.700000000004</v>
      </c>
      <c r="N31" s="15">
        <f t="shared" si="2"/>
        <v>57556.700000000004</v>
      </c>
      <c r="O31" s="15">
        <f t="shared" si="2"/>
        <v>57556.700000000004</v>
      </c>
      <c r="P31" s="15">
        <f t="shared" si="2"/>
        <v>57556.700000000004</v>
      </c>
    </row>
    <row r="32" spans="1:16" ht="12.75">
      <c r="A32" s="4"/>
      <c r="B32" s="4" t="s">
        <v>230</v>
      </c>
      <c r="C32" s="9">
        <f>E32+F32+G32+H32+I32+J32+K32+L32+M32+N32+O32+P32</f>
        <v>100</v>
      </c>
      <c r="E32" s="4"/>
      <c r="F32" s="4"/>
      <c r="G32" s="4"/>
      <c r="H32" s="4">
        <v>100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231</v>
      </c>
      <c r="C33" s="9">
        <f>E33+F33+G33+H33+I33+J33+K33+L33+M33+N33+O33+P33</f>
        <v>2100</v>
      </c>
      <c r="E33" s="4"/>
      <c r="F33" s="4"/>
      <c r="G33" s="4"/>
      <c r="H33" s="4"/>
      <c r="I33" s="4">
        <v>2100</v>
      </c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232</v>
      </c>
      <c r="C34" s="9">
        <f>E34+F34+G34+H34+I34+J34+K34+L34+M34+N34+O34+P34</f>
        <v>6300</v>
      </c>
      <c r="E34" s="4"/>
      <c r="F34" s="4"/>
      <c r="G34" s="4"/>
      <c r="H34" s="4"/>
      <c r="I34" s="4"/>
      <c r="J34" s="4"/>
      <c r="K34" s="4"/>
      <c r="L34" s="4">
        <v>6300</v>
      </c>
      <c r="M34" s="4"/>
      <c r="N34" s="4"/>
      <c r="O34" s="4"/>
      <c r="P34" s="4"/>
    </row>
    <row r="35" spans="1:16" ht="12.75">
      <c r="A35" s="4"/>
      <c r="B35" s="4" t="s">
        <v>166</v>
      </c>
      <c r="C35" s="9">
        <f>E35+F35+G35+H35+I35+J35+K35+L35+M35+N35+O35+P35</f>
        <v>5000</v>
      </c>
      <c r="E35" s="4"/>
      <c r="F35" s="4"/>
      <c r="G35" s="4"/>
      <c r="H35" s="4"/>
      <c r="I35" s="4"/>
      <c r="J35" s="4"/>
      <c r="K35" s="4"/>
      <c r="L35" s="4"/>
      <c r="M35" s="4"/>
      <c r="N35" s="4">
        <v>5000</v>
      </c>
      <c r="O35" s="4"/>
      <c r="P35" s="4"/>
    </row>
    <row r="36" spans="1:16" ht="12.75">
      <c r="A36" s="4"/>
      <c r="B36" s="4" t="s">
        <v>56</v>
      </c>
      <c r="C36" s="17">
        <f>C30+C31</f>
        <v>360178.68000000005</v>
      </c>
      <c r="E36" s="17">
        <f>E30+E31</f>
        <v>90350.49</v>
      </c>
      <c r="F36" s="17">
        <f aca="true" t="shared" si="3" ref="F36:P36">F30+F31</f>
        <v>86335.05</v>
      </c>
      <c r="G36" s="17">
        <f t="shared" si="3"/>
        <v>86335.05</v>
      </c>
      <c r="H36" s="17">
        <f t="shared" si="3"/>
        <v>86335.05</v>
      </c>
      <c r="I36" s="17">
        <f t="shared" si="3"/>
        <v>86335.05</v>
      </c>
      <c r="J36" s="17">
        <f t="shared" si="3"/>
        <v>86335.05</v>
      </c>
      <c r="K36" s="17">
        <f t="shared" si="3"/>
        <v>86335.05</v>
      </c>
      <c r="L36" s="17">
        <f t="shared" si="3"/>
        <v>86335.05</v>
      </c>
      <c r="M36" s="17">
        <f t="shared" si="3"/>
        <v>86335.05</v>
      </c>
      <c r="N36" s="17">
        <f t="shared" si="3"/>
        <v>86335.05</v>
      </c>
      <c r="O36" s="17">
        <f t="shared" si="3"/>
        <v>86335.05</v>
      </c>
      <c r="P36" s="17">
        <f t="shared" si="3"/>
        <v>86335.05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1" sqref="B2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233</v>
      </c>
      <c r="F1" s="1" t="s">
        <v>2</v>
      </c>
      <c r="G1" s="1" t="s">
        <v>3</v>
      </c>
    </row>
    <row r="2" spans="2:7" ht="12.75">
      <c r="B2" s="2" t="s">
        <v>234</v>
      </c>
      <c r="D2" s="1"/>
      <c r="E2" s="1" t="s">
        <v>5</v>
      </c>
      <c r="F2" s="1">
        <v>6161.46</v>
      </c>
      <c r="G2" s="1">
        <v>3906.78</v>
      </c>
    </row>
    <row r="3" spans="2:7" ht="12.75">
      <c r="B3" s="2" t="s">
        <v>6</v>
      </c>
      <c r="C3" s="1">
        <v>41854.39</v>
      </c>
      <c r="D3" s="1" t="s">
        <v>7</v>
      </c>
      <c r="E3" s="1" t="s">
        <v>8</v>
      </c>
      <c r="F3" s="1">
        <v>6161.46</v>
      </c>
      <c r="G3" s="1">
        <v>5285.41</v>
      </c>
    </row>
    <row r="4" spans="2:8" ht="12.75">
      <c r="B4" s="2" t="s">
        <v>90</v>
      </c>
      <c r="C4" s="3">
        <f>F14</f>
        <v>73937.52</v>
      </c>
      <c r="D4" s="1" t="s">
        <v>7</v>
      </c>
      <c r="E4" s="1" t="s">
        <v>10</v>
      </c>
      <c r="F4" s="1">
        <v>6161.46</v>
      </c>
      <c r="G4" s="1">
        <v>6609.63</v>
      </c>
      <c r="H4" s="1">
        <v>212.36</v>
      </c>
    </row>
    <row r="5" spans="2:7" ht="12.75">
      <c r="B5" s="2" t="s">
        <v>70</v>
      </c>
      <c r="C5" s="3">
        <f>G14+H14</f>
        <v>77529.86</v>
      </c>
      <c r="D5" s="1" t="s">
        <v>7</v>
      </c>
      <c r="E5" s="1" t="s">
        <v>12</v>
      </c>
      <c r="F5" s="1">
        <v>6161.46</v>
      </c>
      <c r="G5" s="1">
        <v>3613.41</v>
      </c>
    </row>
    <row r="6" spans="2:7" ht="12.75">
      <c r="B6" s="2" t="s">
        <v>63</v>
      </c>
      <c r="C6" s="1">
        <f>C8+C9</f>
        <v>61425.299999999996</v>
      </c>
      <c r="D6" s="1" t="s">
        <v>7</v>
      </c>
      <c r="E6" s="1" t="s">
        <v>14</v>
      </c>
      <c r="F6" s="1">
        <v>6161.46</v>
      </c>
      <c r="G6" s="1">
        <v>6621.7</v>
      </c>
    </row>
    <row r="7" spans="2:7" ht="12.75">
      <c r="B7" s="2" t="s">
        <v>15</v>
      </c>
      <c r="D7" s="1"/>
      <c r="E7" s="1" t="s">
        <v>16</v>
      </c>
      <c r="F7" s="1">
        <v>6161.46</v>
      </c>
      <c r="G7" s="1">
        <v>3681.4</v>
      </c>
    </row>
    <row r="8" spans="2:16" ht="12.75">
      <c r="B8" s="2" t="s">
        <v>17</v>
      </c>
      <c r="C8" s="3">
        <f>C29</f>
        <v>60937.299999999996</v>
      </c>
      <c r="D8" s="1" t="s">
        <v>7</v>
      </c>
      <c r="E8" s="3" t="s">
        <v>18</v>
      </c>
      <c r="F8" s="3">
        <v>6161.46</v>
      </c>
      <c r="G8" s="3">
        <v>11054.65</v>
      </c>
      <c r="H8" s="3">
        <v>6389.83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488</v>
      </c>
      <c r="D9" s="1" t="s">
        <v>7</v>
      </c>
      <c r="E9" s="1" t="s">
        <v>20</v>
      </c>
      <c r="F9" s="1">
        <v>6161.46</v>
      </c>
      <c r="G9" s="1">
        <v>2478.97</v>
      </c>
    </row>
    <row r="10" spans="2:7" ht="12.75">
      <c r="B10" s="2"/>
      <c r="D10" s="1"/>
      <c r="E10" s="1" t="s">
        <v>21</v>
      </c>
      <c r="F10" s="1">
        <v>6161.46</v>
      </c>
      <c r="G10" s="1">
        <v>4545.36</v>
      </c>
    </row>
    <row r="11" spans="2:8" ht="12.75">
      <c r="B11" s="2"/>
      <c r="D11" s="1"/>
      <c r="E11" s="1" t="s">
        <v>22</v>
      </c>
      <c r="F11" s="1">
        <v>6161.46</v>
      </c>
      <c r="G11" s="1">
        <v>11721.31</v>
      </c>
      <c r="H11" s="1">
        <v>518.34</v>
      </c>
    </row>
    <row r="12" spans="2:8" ht="12.75">
      <c r="B12" s="2" t="s">
        <v>23</v>
      </c>
      <c r="C12" s="1">
        <v>23348.88</v>
      </c>
      <c r="D12" s="1" t="s">
        <v>7</v>
      </c>
      <c r="E12" s="1" t="s">
        <v>24</v>
      </c>
      <c r="F12" s="1">
        <v>6161.46</v>
      </c>
      <c r="G12" s="1">
        <v>5646.29</v>
      </c>
      <c r="H12" s="1">
        <v>470.99</v>
      </c>
    </row>
    <row r="13" spans="2:7" ht="12.75">
      <c r="B13" s="2" t="s">
        <v>25</v>
      </c>
      <c r="C13" s="1">
        <f>C3+C5-C6</f>
        <v>57958.950000000004</v>
      </c>
      <c r="D13" s="1" t="s">
        <v>7</v>
      </c>
      <c r="E13" s="1" t="s">
        <v>26</v>
      </c>
      <c r="F13" s="1">
        <v>6161.46</v>
      </c>
      <c r="G13" s="1">
        <v>4773.43</v>
      </c>
    </row>
    <row r="14" spans="2:8" ht="12.75">
      <c r="B14" s="2"/>
      <c r="D14" s="1"/>
      <c r="F14" s="3">
        <f>F2+F3+F4+F5+F6+F7+F8+F9+F10+F11+F12+F13</f>
        <v>73937.52</v>
      </c>
      <c r="G14" s="3">
        <f>G2+G3+G4+G5+G6+G7+G8+G9+G10+G11+G12+G13</f>
        <v>69938.34</v>
      </c>
      <c r="H14" s="3">
        <f>H2+H3+H4+H5+H6+H7+H8+H9+H10+H11+H12+H13</f>
        <v>7591.5199999999995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17089.920000000002</v>
      </c>
      <c r="E17" s="9">
        <v>1424.16</v>
      </c>
      <c r="F17" s="9">
        <v>1424.16</v>
      </c>
      <c r="G17" s="9">
        <v>1424.16</v>
      </c>
      <c r="H17" s="9">
        <v>1424.16</v>
      </c>
      <c r="I17" s="9">
        <v>1424.16</v>
      </c>
      <c r="J17" s="9">
        <v>1424.16</v>
      </c>
      <c r="K17" s="9">
        <v>1424.16</v>
      </c>
      <c r="L17" s="9">
        <v>1424.16</v>
      </c>
      <c r="M17" s="9">
        <v>1424.16</v>
      </c>
      <c r="N17" s="9">
        <v>1424.16</v>
      </c>
      <c r="O17" s="9">
        <v>1424.16</v>
      </c>
      <c r="P17" s="9">
        <v>1424.16</v>
      </c>
    </row>
    <row r="18" spans="1:16" ht="12.75">
      <c r="A18" s="10" t="s">
        <v>34</v>
      </c>
      <c r="B18" s="8" t="s">
        <v>35</v>
      </c>
      <c r="C18" s="9">
        <f aca="true" t="shared" si="0" ref="C18:C28">E18+F18+G18+H18+I18+J18+K18+L18+M18+N18+O18+P18</f>
        <v>534.12</v>
      </c>
      <c r="E18" s="9">
        <v>44.51</v>
      </c>
      <c r="F18" s="9">
        <v>44.51</v>
      </c>
      <c r="G18" s="9">
        <v>44.51</v>
      </c>
      <c r="H18" s="9">
        <v>44.51</v>
      </c>
      <c r="I18" s="9">
        <v>44.51</v>
      </c>
      <c r="J18" s="9">
        <v>44.51</v>
      </c>
      <c r="K18" s="9">
        <v>44.51</v>
      </c>
      <c r="L18" s="9">
        <v>44.51</v>
      </c>
      <c r="M18" s="9">
        <v>44.51</v>
      </c>
      <c r="N18" s="9">
        <v>44.51</v>
      </c>
      <c r="O18" s="9">
        <v>44.51</v>
      </c>
      <c r="P18" s="9">
        <v>44.51</v>
      </c>
    </row>
    <row r="19" spans="1:16" ht="12.75">
      <c r="A19" s="11" t="s">
        <v>36</v>
      </c>
      <c r="B19" s="12" t="s">
        <v>37</v>
      </c>
      <c r="C19" s="9">
        <f t="shared" si="0"/>
        <v>1384.6000000000001</v>
      </c>
      <c r="E19" s="13">
        <v>0</v>
      </c>
      <c r="F19" s="13">
        <v>0</v>
      </c>
      <c r="G19" s="13">
        <v>138.46</v>
      </c>
      <c r="H19" s="13">
        <v>138.46</v>
      </c>
      <c r="I19" s="13">
        <v>138.46</v>
      </c>
      <c r="J19" s="13">
        <v>138.46</v>
      </c>
      <c r="K19" s="13">
        <v>138.46</v>
      </c>
      <c r="L19" s="13">
        <v>138.46</v>
      </c>
      <c r="M19" s="13">
        <v>138.46</v>
      </c>
      <c r="N19" s="13">
        <v>138.46</v>
      </c>
      <c r="O19" s="13">
        <v>138.46</v>
      </c>
      <c r="P19" s="13">
        <v>138.46</v>
      </c>
    </row>
    <row r="20" spans="1:16" ht="12.75">
      <c r="A20" s="11"/>
      <c r="B20" s="12" t="s">
        <v>64</v>
      </c>
      <c r="C20" s="9">
        <f t="shared" si="0"/>
        <v>296.69999999999993</v>
      </c>
      <c r="E20" s="5">
        <v>118.68</v>
      </c>
      <c r="F20" s="5">
        <v>118.68</v>
      </c>
      <c r="G20" s="5">
        <v>19.78</v>
      </c>
      <c r="H20" s="5"/>
      <c r="I20" s="5"/>
      <c r="J20" s="5"/>
      <c r="K20" s="5"/>
      <c r="L20" s="5"/>
      <c r="M20" s="5"/>
      <c r="N20" s="5"/>
      <c r="O20" s="5">
        <v>19.78</v>
      </c>
      <c r="P20" s="5">
        <v>19.78</v>
      </c>
    </row>
    <row r="21" spans="1:16" ht="22.5">
      <c r="A21" s="4" t="s">
        <v>38</v>
      </c>
      <c r="B21" s="12" t="s">
        <v>39</v>
      </c>
      <c r="C21" s="9">
        <f t="shared" si="0"/>
        <v>10621.92</v>
      </c>
      <c r="E21" s="5">
        <v>885.16</v>
      </c>
      <c r="F21" s="5">
        <v>885.16</v>
      </c>
      <c r="G21" s="5">
        <v>885.16</v>
      </c>
      <c r="H21" s="5">
        <v>885.16</v>
      </c>
      <c r="I21" s="5">
        <v>885.16</v>
      </c>
      <c r="J21" s="5">
        <v>885.16</v>
      </c>
      <c r="K21" s="5">
        <v>885.16</v>
      </c>
      <c r="L21" s="5">
        <v>885.16</v>
      </c>
      <c r="M21" s="5">
        <v>885.16</v>
      </c>
      <c r="N21" s="5">
        <v>885.16</v>
      </c>
      <c r="O21" s="5">
        <v>885.16</v>
      </c>
      <c r="P21" s="5">
        <v>885.16</v>
      </c>
    </row>
    <row r="22" spans="1:16" ht="22.5">
      <c r="A22" s="4" t="s">
        <v>40</v>
      </c>
      <c r="B22" s="12" t="s">
        <v>41</v>
      </c>
      <c r="C22" s="9">
        <f t="shared" si="0"/>
        <v>4272.4800000000005</v>
      </c>
      <c r="E22" s="5">
        <v>356.04</v>
      </c>
      <c r="F22" s="5">
        <v>356.04</v>
      </c>
      <c r="G22" s="5">
        <v>356.04</v>
      </c>
      <c r="H22" s="5">
        <v>356.04</v>
      </c>
      <c r="I22" s="5">
        <v>356.04</v>
      </c>
      <c r="J22" s="5">
        <v>356.04</v>
      </c>
      <c r="K22" s="5">
        <v>356.04</v>
      </c>
      <c r="L22" s="5">
        <v>356.04</v>
      </c>
      <c r="M22" s="5">
        <v>356.04</v>
      </c>
      <c r="N22" s="5">
        <v>356.04</v>
      </c>
      <c r="O22" s="5">
        <v>356.04</v>
      </c>
      <c r="P22" s="5">
        <v>356.04</v>
      </c>
    </row>
    <row r="23" spans="1:16" ht="12.75">
      <c r="A23" s="4"/>
      <c r="B23" s="12" t="s">
        <v>65</v>
      </c>
      <c r="C23" s="9">
        <f t="shared" si="0"/>
        <v>271.91999999999996</v>
      </c>
      <c r="E23" s="5">
        <v>24.72</v>
      </c>
      <c r="F23" s="5">
        <v>24.72</v>
      </c>
      <c r="G23" s="5">
        <v>24.72</v>
      </c>
      <c r="H23" s="5">
        <v>24.72</v>
      </c>
      <c r="I23" s="5">
        <v>24.72</v>
      </c>
      <c r="J23" s="5">
        <v>24.72</v>
      </c>
      <c r="K23" s="5">
        <v>24.72</v>
      </c>
      <c r="L23" s="5">
        <v>24.72</v>
      </c>
      <c r="M23" s="5">
        <v>24.72</v>
      </c>
      <c r="N23" s="5">
        <v>24.72</v>
      </c>
      <c r="O23" s="5"/>
      <c r="P23" s="5">
        <v>24.72</v>
      </c>
    </row>
    <row r="24" spans="1:16" ht="33.75">
      <c r="A24" s="14" t="s">
        <v>42</v>
      </c>
      <c r="B24" s="12" t="s">
        <v>156</v>
      </c>
      <c r="C24" s="9">
        <f t="shared" si="0"/>
        <v>13766.88</v>
      </c>
      <c r="E24" s="15">
        <v>1147.24</v>
      </c>
      <c r="F24" s="15">
        <v>1147.24</v>
      </c>
      <c r="G24" s="15">
        <v>1147.24</v>
      </c>
      <c r="H24" s="15">
        <v>1147.24</v>
      </c>
      <c r="I24" s="15">
        <v>1147.24</v>
      </c>
      <c r="J24" s="15">
        <v>1147.24</v>
      </c>
      <c r="K24" s="15">
        <v>1147.24</v>
      </c>
      <c r="L24" s="15">
        <v>1147.24</v>
      </c>
      <c r="M24" s="15">
        <v>1147.24</v>
      </c>
      <c r="N24" s="15">
        <v>1147.24</v>
      </c>
      <c r="O24" s="15">
        <v>1147.24</v>
      </c>
      <c r="P24" s="15">
        <v>1147.24</v>
      </c>
    </row>
    <row r="25" spans="1:16" ht="12.75">
      <c r="A25" s="14" t="s">
        <v>44</v>
      </c>
      <c r="B25" s="16" t="s">
        <v>45</v>
      </c>
      <c r="C25" s="9">
        <f t="shared" si="0"/>
        <v>7120.799999999998</v>
      </c>
      <c r="E25" s="5">
        <v>593.4</v>
      </c>
      <c r="F25" s="5">
        <v>593.4</v>
      </c>
      <c r="G25" s="5">
        <v>593.4</v>
      </c>
      <c r="H25" s="5">
        <v>593.4</v>
      </c>
      <c r="I25" s="5">
        <v>593.4</v>
      </c>
      <c r="J25" s="5">
        <v>593.4</v>
      </c>
      <c r="K25" s="5">
        <v>593.4</v>
      </c>
      <c r="L25" s="5">
        <v>593.4</v>
      </c>
      <c r="M25" s="5">
        <v>593.4</v>
      </c>
      <c r="N25" s="5">
        <v>593.4</v>
      </c>
      <c r="O25" s="5">
        <v>593.4</v>
      </c>
      <c r="P25" s="5">
        <v>593.4</v>
      </c>
    </row>
    <row r="26" spans="1:16" ht="12.75">
      <c r="A26" s="4" t="s">
        <v>46</v>
      </c>
      <c r="B26" s="12" t="s">
        <v>47</v>
      </c>
      <c r="C26" s="9">
        <f t="shared" si="0"/>
        <v>712.08</v>
      </c>
      <c r="E26" s="5">
        <v>237.36</v>
      </c>
      <c r="F26" s="5">
        <v>237.36</v>
      </c>
      <c r="G26" s="5">
        <v>237.36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4" t="s">
        <v>48</v>
      </c>
      <c r="B27" s="12" t="s">
        <v>49</v>
      </c>
      <c r="C27" s="9">
        <f t="shared" si="0"/>
        <v>118.68</v>
      </c>
      <c r="E27" s="5">
        <v>9.89</v>
      </c>
      <c r="F27" s="5">
        <v>9.89</v>
      </c>
      <c r="G27" s="5">
        <v>9.89</v>
      </c>
      <c r="H27" s="5">
        <v>9.89</v>
      </c>
      <c r="I27" s="5">
        <v>9.89</v>
      </c>
      <c r="J27" s="5">
        <v>9.89</v>
      </c>
      <c r="K27" s="5">
        <v>9.89</v>
      </c>
      <c r="L27" s="5">
        <v>9.89</v>
      </c>
      <c r="M27" s="5">
        <v>9.89</v>
      </c>
      <c r="N27" s="5">
        <v>9.89</v>
      </c>
      <c r="O27" s="5">
        <v>9.89</v>
      </c>
      <c r="P27" s="5">
        <v>9.89</v>
      </c>
    </row>
    <row r="28" spans="1:16" ht="33.75">
      <c r="A28" s="14" t="s">
        <v>50</v>
      </c>
      <c r="B28" s="6" t="s">
        <v>51</v>
      </c>
      <c r="C28" s="9">
        <f t="shared" si="0"/>
        <v>4747.2</v>
      </c>
      <c r="E28" s="15">
        <v>395.6</v>
      </c>
      <c r="F28" s="15">
        <v>395.6</v>
      </c>
      <c r="G28" s="15">
        <v>395.6</v>
      </c>
      <c r="H28" s="15">
        <v>395.6</v>
      </c>
      <c r="I28" s="15">
        <v>395.6</v>
      </c>
      <c r="J28" s="15">
        <v>395.6</v>
      </c>
      <c r="K28" s="15">
        <v>395.6</v>
      </c>
      <c r="L28" s="15">
        <v>395.6</v>
      </c>
      <c r="M28" s="15">
        <v>395.6</v>
      </c>
      <c r="N28" s="15">
        <v>395.6</v>
      </c>
      <c r="O28" s="15">
        <v>395.6</v>
      </c>
      <c r="P28" s="15">
        <v>395.6</v>
      </c>
    </row>
    <row r="29" spans="1:16" ht="12.75">
      <c r="A29" s="14"/>
      <c r="B29" s="6" t="s">
        <v>52</v>
      </c>
      <c r="C29" s="15">
        <f>SUM(C17:C28)</f>
        <v>60937.299999999996</v>
      </c>
      <c r="E29" s="15">
        <f>SUM(E17:E28)</f>
        <v>5236.76</v>
      </c>
      <c r="F29" s="15">
        <f>SUM(F17:F28)</f>
        <v>5236.76</v>
      </c>
      <c r="G29" s="15">
        <f aca="true" t="shared" si="1" ref="G29:P29">SUM(G17:G28)</f>
        <v>5276.32</v>
      </c>
      <c r="H29" s="15">
        <f t="shared" si="1"/>
        <v>5019.18</v>
      </c>
      <c r="I29" s="15">
        <f t="shared" si="1"/>
        <v>5019.18</v>
      </c>
      <c r="J29" s="15">
        <f t="shared" si="1"/>
        <v>5019.18</v>
      </c>
      <c r="K29" s="15">
        <f t="shared" si="1"/>
        <v>5019.18</v>
      </c>
      <c r="L29" s="15">
        <f t="shared" si="1"/>
        <v>5019.18</v>
      </c>
      <c r="M29" s="15">
        <f t="shared" si="1"/>
        <v>5019.18</v>
      </c>
      <c r="N29" s="15">
        <f t="shared" si="1"/>
        <v>5019.18</v>
      </c>
      <c r="O29" s="15">
        <f t="shared" si="1"/>
        <v>5014.240000000001</v>
      </c>
      <c r="P29" s="15">
        <f t="shared" si="1"/>
        <v>5038.96</v>
      </c>
    </row>
    <row r="30" spans="1:16" ht="12.75">
      <c r="A30" s="4" t="s">
        <v>53</v>
      </c>
      <c r="B30" s="5" t="s">
        <v>19</v>
      </c>
      <c r="C30" s="15">
        <f>C31+C32+C33+C34</f>
        <v>488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488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235</v>
      </c>
      <c r="C31" s="9">
        <f>E31+F31+G31+H31+I31+J31+K31+L31+M31+N31+O31+P31</f>
        <v>488</v>
      </c>
      <c r="E31" s="4"/>
      <c r="F31" s="4"/>
      <c r="G31" s="4"/>
      <c r="H31" s="4"/>
      <c r="I31" s="4"/>
      <c r="J31" s="4">
        <v>488</v>
      </c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61425.299999999996</v>
      </c>
      <c r="E35" s="17">
        <f>E29+E30</f>
        <v>5236.76</v>
      </c>
      <c r="F35" s="17">
        <f aca="true" t="shared" si="3" ref="F35:P35">F29+F30</f>
        <v>5236.76</v>
      </c>
      <c r="G35" s="17">
        <f t="shared" si="3"/>
        <v>5276.32</v>
      </c>
      <c r="H35" s="17">
        <f t="shared" si="3"/>
        <v>5019.18</v>
      </c>
      <c r="I35" s="17">
        <f t="shared" si="3"/>
        <v>5019.18</v>
      </c>
      <c r="J35" s="17">
        <f t="shared" si="3"/>
        <v>5507.18</v>
      </c>
      <c r="K35" s="17">
        <f t="shared" si="3"/>
        <v>5019.18</v>
      </c>
      <c r="L35" s="17">
        <f t="shared" si="3"/>
        <v>5019.18</v>
      </c>
      <c r="M35" s="17">
        <f t="shared" si="3"/>
        <v>5019.18</v>
      </c>
      <c r="N35" s="17">
        <f t="shared" si="3"/>
        <v>5019.18</v>
      </c>
      <c r="O35" s="17">
        <f t="shared" si="3"/>
        <v>5014.240000000001</v>
      </c>
      <c r="P35" s="17">
        <f t="shared" si="3"/>
        <v>5038.96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D20" sqref="D2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236</v>
      </c>
      <c r="F1" s="1" t="s">
        <v>2</v>
      </c>
      <c r="G1" s="1" t="s">
        <v>3</v>
      </c>
    </row>
    <row r="2" spans="2:8" ht="12.75">
      <c r="B2" s="2" t="s">
        <v>237</v>
      </c>
      <c r="D2" s="1"/>
      <c r="E2" s="1" t="s">
        <v>5</v>
      </c>
      <c r="F2" s="1">
        <v>171860.15</v>
      </c>
      <c r="G2" s="1">
        <v>123004.33</v>
      </c>
      <c r="H2" s="1">
        <v>2732.72</v>
      </c>
    </row>
    <row r="3" spans="2:8" ht="12.75">
      <c r="B3" s="2" t="s">
        <v>6</v>
      </c>
      <c r="C3" s="1">
        <v>-518914.08</v>
      </c>
      <c r="D3" s="1" t="s">
        <v>7</v>
      </c>
      <c r="E3" s="1" t="s">
        <v>8</v>
      </c>
      <c r="F3" s="1">
        <v>171860.15</v>
      </c>
      <c r="G3" s="1">
        <v>161362.38</v>
      </c>
      <c r="H3" s="1">
        <v>300.01</v>
      </c>
    </row>
    <row r="4" spans="2:8" ht="12.75">
      <c r="B4" s="2" t="s">
        <v>81</v>
      </c>
      <c r="C4" s="3">
        <f>F14</f>
        <v>2062321.7999999996</v>
      </c>
      <c r="D4" s="1" t="s">
        <v>7</v>
      </c>
      <c r="E4" s="1" t="s">
        <v>10</v>
      </c>
      <c r="F4" s="1">
        <v>171860.15</v>
      </c>
      <c r="G4" s="1">
        <v>169809.76</v>
      </c>
      <c r="H4" s="1">
        <v>2700.54</v>
      </c>
    </row>
    <row r="5" spans="2:8" ht="12.75">
      <c r="B5" s="2" t="s">
        <v>11</v>
      </c>
      <c r="C5" s="3">
        <f>G14+H14</f>
        <v>2025181.1600000006</v>
      </c>
      <c r="D5" s="1" t="s">
        <v>7</v>
      </c>
      <c r="E5" s="1" t="s">
        <v>12</v>
      </c>
      <c r="F5" s="1">
        <v>171860.15</v>
      </c>
      <c r="G5" s="1">
        <v>180957.55</v>
      </c>
      <c r="H5" s="1">
        <v>7957.45</v>
      </c>
    </row>
    <row r="6" spans="2:8" ht="12.75">
      <c r="B6" s="2" t="s">
        <v>13</v>
      </c>
      <c r="C6" s="1">
        <f>C8+C9</f>
        <v>1928921.28</v>
      </c>
      <c r="D6" s="1" t="s">
        <v>7</v>
      </c>
      <c r="E6" s="1" t="s">
        <v>14</v>
      </c>
      <c r="F6" s="1">
        <v>171860.15</v>
      </c>
      <c r="G6" s="1">
        <v>159272.66</v>
      </c>
      <c r="H6" s="1">
        <v>1039.57</v>
      </c>
    </row>
    <row r="7" spans="2:8" ht="12.75">
      <c r="B7" s="2" t="s">
        <v>15</v>
      </c>
      <c r="D7" s="1"/>
      <c r="E7" s="1" t="s">
        <v>16</v>
      </c>
      <c r="F7" s="1">
        <v>171860.15</v>
      </c>
      <c r="G7" s="1">
        <v>165544.77</v>
      </c>
      <c r="H7" s="1">
        <v>1718.93</v>
      </c>
    </row>
    <row r="8" spans="2:16" ht="12.75">
      <c r="B8" s="2" t="s">
        <v>17</v>
      </c>
      <c r="C8" s="3">
        <f>C32</f>
        <v>1886657.28</v>
      </c>
      <c r="D8" s="1" t="s">
        <v>7</v>
      </c>
      <c r="E8" s="3" t="s">
        <v>18</v>
      </c>
      <c r="F8" s="3">
        <v>171860.15</v>
      </c>
      <c r="G8" s="3">
        <v>146311.48</v>
      </c>
      <c r="H8" s="3">
        <v>997.44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C33</f>
        <v>42264</v>
      </c>
      <c r="D9" s="1" t="s">
        <v>7</v>
      </c>
      <c r="E9" s="1" t="s">
        <v>20</v>
      </c>
      <c r="F9" s="1">
        <v>171860.15</v>
      </c>
      <c r="G9" s="1">
        <v>178872.12</v>
      </c>
      <c r="H9" s="1">
        <v>4593.37</v>
      </c>
    </row>
    <row r="10" spans="2:8" ht="12.75">
      <c r="B10" s="2"/>
      <c r="D10" s="1"/>
      <c r="E10" s="1" t="s">
        <v>21</v>
      </c>
      <c r="F10" s="1">
        <v>171860.15</v>
      </c>
      <c r="G10" s="1">
        <v>178178.64</v>
      </c>
      <c r="H10" s="1">
        <v>1186.4</v>
      </c>
    </row>
    <row r="11" spans="2:8" ht="12.75">
      <c r="B11" s="2"/>
      <c r="D11" s="1"/>
      <c r="E11" s="1" t="s">
        <v>22</v>
      </c>
      <c r="F11" s="1">
        <v>171860.15</v>
      </c>
      <c r="G11" s="1">
        <v>163969.08</v>
      </c>
      <c r="H11" s="1">
        <v>4866.15</v>
      </c>
    </row>
    <row r="12" spans="2:8" ht="12.75">
      <c r="B12" s="2" t="s">
        <v>23</v>
      </c>
      <c r="C12" s="1">
        <v>169513.46</v>
      </c>
      <c r="D12" s="1" t="s">
        <v>7</v>
      </c>
      <c r="E12" s="1" t="s">
        <v>24</v>
      </c>
      <c r="F12" s="1">
        <v>171860.15</v>
      </c>
      <c r="G12" s="1">
        <v>179118.79</v>
      </c>
      <c r="H12" s="1">
        <v>8410.68</v>
      </c>
    </row>
    <row r="13" spans="2:8" ht="12.75">
      <c r="B13" s="2" t="s">
        <v>25</v>
      </c>
      <c r="C13" s="1">
        <f>C3+C5-C6</f>
        <v>-422654.1999999995</v>
      </c>
      <c r="D13" s="1" t="s">
        <v>7</v>
      </c>
      <c r="E13" s="1" t="s">
        <v>26</v>
      </c>
      <c r="F13" s="1">
        <v>171860.15</v>
      </c>
      <c r="G13" s="1">
        <v>178548.27</v>
      </c>
      <c r="H13" s="1">
        <v>3728.07</v>
      </c>
    </row>
    <row r="14" spans="2:8" ht="12.75">
      <c r="B14" s="2"/>
      <c r="D14" s="1"/>
      <c r="F14" s="3">
        <f>F2+F3+F4+F5+F6+F7+F8+F9+F10+F11+F12+F13</f>
        <v>2062321.7999999996</v>
      </c>
      <c r="G14" s="3">
        <f>G2+G3+G4+G5+G6+G7+G8+G9+G10+G11+G12+G13</f>
        <v>1984949.8300000005</v>
      </c>
      <c r="H14" s="3">
        <f>H2+H3+H4+H5+H6+H7+H8+H9+H10+H11+H12+H13</f>
        <v>40231.329999999994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420801</v>
      </c>
      <c r="E17" s="9">
        <v>35066.75</v>
      </c>
      <c r="F17" s="9">
        <v>35066.75</v>
      </c>
      <c r="G17" s="9">
        <v>35066.75</v>
      </c>
      <c r="H17" s="9">
        <v>35066.75</v>
      </c>
      <c r="I17" s="9">
        <v>35066.75</v>
      </c>
      <c r="J17" s="9">
        <v>35066.75</v>
      </c>
      <c r="K17" s="9">
        <v>35066.75</v>
      </c>
      <c r="L17" s="9">
        <v>35066.75</v>
      </c>
      <c r="M17" s="9">
        <v>35066.75</v>
      </c>
      <c r="N17" s="9">
        <v>35066.75</v>
      </c>
      <c r="O17" s="9">
        <v>35066.75</v>
      </c>
      <c r="P17" s="9">
        <v>35066.75</v>
      </c>
    </row>
    <row r="18" spans="1:16" ht="12.75">
      <c r="A18" s="20">
        <v>2</v>
      </c>
      <c r="B18" s="8" t="s">
        <v>35</v>
      </c>
      <c r="C18" s="9">
        <f aca="true" t="shared" si="0" ref="C18:C31">E18+F18+G18+H18+I18+J18+K18+L18+M18+N18+O18+P18</f>
        <v>8932.08</v>
      </c>
      <c r="E18" s="9">
        <v>744.34</v>
      </c>
      <c r="F18" s="9">
        <v>744.34</v>
      </c>
      <c r="G18" s="9">
        <v>744.34</v>
      </c>
      <c r="H18" s="9">
        <v>744.34</v>
      </c>
      <c r="I18" s="9">
        <v>744.34</v>
      </c>
      <c r="J18" s="9">
        <v>744.34</v>
      </c>
      <c r="K18" s="9">
        <v>744.34</v>
      </c>
      <c r="L18" s="9">
        <v>744.34</v>
      </c>
      <c r="M18" s="9">
        <v>744.34</v>
      </c>
      <c r="N18" s="9">
        <v>744.34</v>
      </c>
      <c r="O18" s="9">
        <v>744.34</v>
      </c>
      <c r="P18" s="9">
        <v>744.34</v>
      </c>
    </row>
    <row r="19" spans="1:16" ht="12.75">
      <c r="A19" s="21">
        <v>3</v>
      </c>
      <c r="B19" s="12" t="s">
        <v>37</v>
      </c>
      <c r="C19" s="9">
        <f t="shared" si="0"/>
        <v>27788.76</v>
      </c>
      <c r="E19" s="13">
        <v>2315.73</v>
      </c>
      <c r="F19" s="13">
        <v>2315.73</v>
      </c>
      <c r="G19" s="13">
        <v>2315.73</v>
      </c>
      <c r="H19" s="13">
        <v>2315.73</v>
      </c>
      <c r="I19" s="13">
        <v>2315.73</v>
      </c>
      <c r="J19" s="13">
        <v>2315.73</v>
      </c>
      <c r="K19" s="13">
        <v>2315.73</v>
      </c>
      <c r="L19" s="13">
        <v>2315.73</v>
      </c>
      <c r="M19" s="13">
        <v>2315.73</v>
      </c>
      <c r="N19" s="13">
        <v>2315.73</v>
      </c>
      <c r="O19" s="13">
        <v>2315.73</v>
      </c>
      <c r="P19" s="13">
        <v>2315.73</v>
      </c>
    </row>
    <row r="20" spans="1:16" ht="12.75">
      <c r="A20" s="19">
        <v>4</v>
      </c>
      <c r="B20" s="22" t="s">
        <v>161</v>
      </c>
      <c r="C20" s="9">
        <f t="shared" si="0"/>
        <v>3969.84</v>
      </c>
      <c r="E20" s="5">
        <v>3969.84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20">
        <v>5</v>
      </c>
      <c r="B21" s="12" t="s">
        <v>238</v>
      </c>
      <c r="C21" s="9">
        <f t="shared" si="0"/>
        <v>121079.51999999996</v>
      </c>
      <c r="E21" s="5">
        <v>10089.96</v>
      </c>
      <c r="F21" s="5">
        <v>10089.96</v>
      </c>
      <c r="G21" s="5">
        <v>10089.96</v>
      </c>
      <c r="H21" s="5">
        <v>10089.96</v>
      </c>
      <c r="I21" s="5">
        <v>10089.96</v>
      </c>
      <c r="J21" s="5">
        <v>10089.96</v>
      </c>
      <c r="K21" s="5">
        <v>10089.96</v>
      </c>
      <c r="L21" s="5">
        <v>10089.96</v>
      </c>
      <c r="M21" s="5">
        <v>10089.96</v>
      </c>
      <c r="N21" s="5">
        <v>10089.96</v>
      </c>
      <c r="O21" s="5">
        <v>10089.96</v>
      </c>
      <c r="P21" s="5">
        <v>10089.96</v>
      </c>
    </row>
    <row r="22" spans="1:16" ht="22.5">
      <c r="A22" s="20">
        <v>6</v>
      </c>
      <c r="B22" s="12" t="s">
        <v>39</v>
      </c>
      <c r="C22" s="9">
        <f t="shared" si="0"/>
        <v>188566.43999999997</v>
      </c>
      <c r="E22" s="5">
        <v>15713.87</v>
      </c>
      <c r="F22" s="5">
        <v>15713.87</v>
      </c>
      <c r="G22" s="5">
        <v>15713.87</v>
      </c>
      <c r="H22" s="5">
        <v>15713.87</v>
      </c>
      <c r="I22" s="5">
        <v>15713.87</v>
      </c>
      <c r="J22" s="5">
        <v>15713.87</v>
      </c>
      <c r="K22" s="5">
        <v>15713.87</v>
      </c>
      <c r="L22" s="5">
        <v>15713.87</v>
      </c>
      <c r="M22" s="5">
        <v>15713.87</v>
      </c>
      <c r="N22" s="5">
        <v>15713.87</v>
      </c>
      <c r="O22" s="5">
        <v>15713.87</v>
      </c>
      <c r="P22" s="5">
        <v>15713.87</v>
      </c>
    </row>
    <row r="23" spans="1:16" ht="22.5">
      <c r="A23" s="21">
        <v>7</v>
      </c>
      <c r="B23" s="12" t="s">
        <v>41</v>
      </c>
      <c r="C23" s="9">
        <f t="shared" si="0"/>
        <v>71456.75999999998</v>
      </c>
      <c r="E23" s="5">
        <v>5954.73</v>
      </c>
      <c r="F23" s="5">
        <v>5954.73</v>
      </c>
      <c r="G23" s="5">
        <v>5954.73</v>
      </c>
      <c r="H23" s="5">
        <v>5954.73</v>
      </c>
      <c r="I23" s="5">
        <v>5954.73</v>
      </c>
      <c r="J23" s="5">
        <v>5954.73</v>
      </c>
      <c r="K23" s="5">
        <v>5954.73</v>
      </c>
      <c r="L23" s="5">
        <v>5954.73</v>
      </c>
      <c r="M23" s="5">
        <v>5954.73</v>
      </c>
      <c r="N23" s="5">
        <v>5954.73</v>
      </c>
      <c r="O23" s="5">
        <v>5954.73</v>
      </c>
      <c r="P23" s="5">
        <v>5954.73</v>
      </c>
    </row>
    <row r="24" spans="1:16" ht="12.75">
      <c r="A24" s="21">
        <v>8</v>
      </c>
      <c r="B24" s="16" t="s">
        <v>239</v>
      </c>
      <c r="C24" s="9">
        <f t="shared" si="0"/>
        <v>386065.0800000001</v>
      </c>
      <c r="E24" s="5">
        <v>32172.09</v>
      </c>
      <c r="F24" s="5">
        <v>32172.09</v>
      </c>
      <c r="G24" s="5">
        <v>32172.09</v>
      </c>
      <c r="H24" s="5">
        <v>32172.09</v>
      </c>
      <c r="I24" s="5">
        <v>32172.09</v>
      </c>
      <c r="J24" s="5">
        <v>32172.09</v>
      </c>
      <c r="K24" s="5">
        <v>32172.09</v>
      </c>
      <c r="L24" s="5">
        <v>32172.09</v>
      </c>
      <c r="M24" s="5">
        <v>32172.09</v>
      </c>
      <c r="N24" s="5">
        <v>32172.09</v>
      </c>
      <c r="O24" s="5">
        <v>32172.09</v>
      </c>
      <c r="P24" s="5">
        <v>32172.09</v>
      </c>
    </row>
    <row r="25" spans="1:16" ht="12.75">
      <c r="A25" s="21">
        <v>9</v>
      </c>
      <c r="B25" s="16" t="s">
        <v>126</v>
      </c>
      <c r="C25" s="9">
        <f t="shared" si="0"/>
        <v>172687.20000000004</v>
      </c>
      <c r="E25" s="5">
        <v>14390.6</v>
      </c>
      <c r="F25" s="5">
        <v>14390.6</v>
      </c>
      <c r="G25" s="5">
        <v>14390.6</v>
      </c>
      <c r="H25" s="5">
        <v>14390.6</v>
      </c>
      <c r="I25" s="5">
        <v>14390.6</v>
      </c>
      <c r="J25" s="5">
        <v>14390.6</v>
      </c>
      <c r="K25" s="5">
        <v>14390.6</v>
      </c>
      <c r="L25" s="5">
        <v>14390.6</v>
      </c>
      <c r="M25" s="5">
        <v>14390.6</v>
      </c>
      <c r="N25" s="5">
        <v>14390.6</v>
      </c>
      <c r="O25" s="5">
        <v>14390.6</v>
      </c>
      <c r="P25" s="5">
        <v>14390.6</v>
      </c>
    </row>
    <row r="26" spans="1:16" ht="12.75">
      <c r="A26" s="19">
        <v>10</v>
      </c>
      <c r="B26" s="12" t="s">
        <v>65</v>
      </c>
      <c r="C26" s="9">
        <f t="shared" si="0"/>
        <v>14886.839999999998</v>
      </c>
      <c r="E26" s="5">
        <v>1240.57</v>
      </c>
      <c r="F26" s="5">
        <v>1240.57</v>
      </c>
      <c r="G26" s="5">
        <v>1240.57</v>
      </c>
      <c r="H26" s="5">
        <v>1240.57</v>
      </c>
      <c r="I26" s="5">
        <v>1240.57</v>
      </c>
      <c r="J26" s="5">
        <v>1240.57</v>
      </c>
      <c r="K26" s="5">
        <v>1240.57</v>
      </c>
      <c r="L26" s="5">
        <v>1240.57</v>
      </c>
      <c r="M26" s="5">
        <v>1240.57</v>
      </c>
      <c r="N26" s="5">
        <v>1240.57</v>
      </c>
      <c r="O26" s="5">
        <v>1240.57</v>
      </c>
      <c r="P26" s="5">
        <v>1240.57</v>
      </c>
    </row>
    <row r="27" spans="1:16" ht="45">
      <c r="A27" s="20">
        <v>11</v>
      </c>
      <c r="B27" s="12" t="s">
        <v>66</v>
      </c>
      <c r="C27" s="9">
        <f t="shared" si="0"/>
        <v>230249.64</v>
      </c>
      <c r="E27" s="15">
        <v>19187.47</v>
      </c>
      <c r="F27" s="15">
        <v>19187.47</v>
      </c>
      <c r="G27" s="15">
        <v>19187.47</v>
      </c>
      <c r="H27" s="15">
        <v>19187.47</v>
      </c>
      <c r="I27" s="15">
        <v>19187.47</v>
      </c>
      <c r="J27" s="15">
        <v>19187.47</v>
      </c>
      <c r="K27" s="15">
        <v>19187.47</v>
      </c>
      <c r="L27" s="15">
        <v>19187.47</v>
      </c>
      <c r="M27" s="15">
        <v>19187.47</v>
      </c>
      <c r="N27" s="15">
        <v>19187.47</v>
      </c>
      <c r="O27" s="15">
        <v>19187.47</v>
      </c>
      <c r="P27" s="15">
        <v>19187.47</v>
      </c>
    </row>
    <row r="28" spans="1:16" ht="12.75">
      <c r="A28" s="21">
        <v>12</v>
      </c>
      <c r="B28" s="16" t="s">
        <v>45</v>
      </c>
      <c r="C28" s="9">
        <f t="shared" si="0"/>
        <v>119094.60000000002</v>
      </c>
      <c r="E28" s="5">
        <v>9924.55</v>
      </c>
      <c r="F28" s="5">
        <v>9924.55</v>
      </c>
      <c r="G28" s="5">
        <v>9924.55</v>
      </c>
      <c r="H28" s="5">
        <v>9924.55</v>
      </c>
      <c r="I28" s="5">
        <v>9924.55</v>
      </c>
      <c r="J28" s="5">
        <v>9924.55</v>
      </c>
      <c r="K28" s="5">
        <v>9924.55</v>
      </c>
      <c r="L28" s="5">
        <v>9924.55</v>
      </c>
      <c r="M28" s="5">
        <v>9924.55</v>
      </c>
      <c r="N28" s="5">
        <v>9924.55</v>
      </c>
      <c r="O28" s="5">
        <v>9924.55</v>
      </c>
      <c r="P28" s="5">
        <v>9924.55</v>
      </c>
    </row>
    <row r="29" spans="1:16" ht="12.75">
      <c r="A29" s="19">
        <v>13</v>
      </c>
      <c r="B29" s="12" t="s">
        <v>47</v>
      </c>
      <c r="C29" s="9">
        <f t="shared" si="0"/>
        <v>39698.159999999996</v>
      </c>
      <c r="E29" s="5">
        <v>3308.18</v>
      </c>
      <c r="F29" s="5">
        <v>3308.18</v>
      </c>
      <c r="G29" s="5">
        <v>3308.18</v>
      </c>
      <c r="H29" s="5">
        <v>3308.18</v>
      </c>
      <c r="I29" s="5">
        <v>3308.18</v>
      </c>
      <c r="J29" s="5">
        <v>3308.18</v>
      </c>
      <c r="K29" s="5">
        <v>3308.18</v>
      </c>
      <c r="L29" s="5">
        <v>3308.18</v>
      </c>
      <c r="M29" s="5">
        <v>3308.18</v>
      </c>
      <c r="N29" s="5">
        <v>3308.18</v>
      </c>
      <c r="O29" s="5">
        <v>3308.18</v>
      </c>
      <c r="P29" s="5">
        <v>3308.18</v>
      </c>
    </row>
    <row r="30" spans="1:16" ht="22.5">
      <c r="A30" s="20">
        <v>14</v>
      </c>
      <c r="B30" s="12" t="s">
        <v>49</v>
      </c>
      <c r="C30" s="9">
        <f t="shared" si="0"/>
        <v>1984.9200000000003</v>
      </c>
      <c r="E30" s="5">
        <v>165.41</v>
      </c>
      <c r="F30" s="5">
        <v>165.41</v>
      </c>
      <c r="G30" s="5">
        <v>165.41</v>
      </c>
      <c r="H30" s="5">
        <v>165.41</v>
      </c>
      <c r="I30" s="5">
        <v>165.41</v>
      </c>
      <c r="J30" s="5">
        <v>165.41</v>
      </c>
      <c r="K30" s="5">
        <v>165.41</v>
      </c>
      <c r="L30" s="5">
        <v>165.41</v>
      </c>
      <c r="M30" s="5">
        <v>165.41</v>
      </c>
      <c r="N30" s="5">
        <v>165.41</v>
      </c>
      <c r="O30" s="5">
        <v>165.41</v>
      </c>
      <c r="P30" s="5">
        <v>165.41</v>
      </c>
    </row>
    <row r="31" spans="1:16" ht="33.75">
      <c r="A31" s="21">
        <v>15</v>
      </c>
      <c r="B31" s="6" t="s">
        <v>51</v>
      </c>
      <c r="C31" s="9">
        <f t="shared" si="0"/>
        <v>79396.44</v>
      </c>
      <c r="E31" s="15">
        <v>6616.37</v>
      </c>
      <c r="F31" s="15">
        <v>6616.37</v>
      </c>
      <c r="G31" s="15">
        <v>6616.37</v>
      </c>
      <c r="H31" s="15">
        <v>6616.37</v>
      </c>
      <c r="I31" s="15">
        <v>6616.37</v>
      </c>
      <c r="J31" s="15">
        <v>6616.37</v>
      </c>
      <c r="K31" s="15">
        <v>6616.37</v>
      </c>
      <c r="L31" s="15">
        <v>6616.37</v>
      </c>
      <c r="M31" s="15">
        <v>6616.37</v>
      </c>
      <c r="N31" s="15">
        <v>6616.37</v>
      </c>
      <c r="O31" s="15">
        <v>6616.37</v>
      </c>
      <c r="P31" s="15">
        <v>6616.37</v>
      </c>
    </row>
    <row r="32" spans="1:16" ht="12.75">
      <c r="A32" s="19"/>
      <c r="B32" s="6" t="s">
        <v>52</v>
      </c>
      <c r="C32" s="15">
        <f>SUM(C17:C31)</f>
        <v>1886657.28</v>
      </c>
      <c r="E32" s="15">
        <f>SUM(E17:E31)</f>
        <v>160860.46</v>
      </c>
      <c r="F32" s="15">
        <f aca="true" t="shared" si="1" ref="F32:P32">SUM(F17:F31)</f>
        <v>156890.62</v>
      </c>
      <c r="G32" s="15">
        <f t="shared" si="1"/>
        <v>156890.62</v>
      </c>
      <c r="H32" s="15">
        <f t="shared" si="1"/>
        <v>156890.62</v>
      </c>
      <c r="I32" s="15">
        <f t="shared" si="1"/>
        <v>156890.62</v>
      </c>
      <c r="J32" s="15">
        <f t="shared" si="1"/>
        <v>156890.62</v>
      </c>
      <c r="K32" s="15">
        <f t="shared" si="1"/>
        <v>156890.62</v>
      </c>
      <c r="L32" s="15">
        <f t="shared" si="1"/>
        <v>156890.62</v>
      </c>
      <c r="M32" s="15">
        <f t="shared" si="1"/>
        <v>156890.62</v>
      </c>
      <c r="N32" s="15">
        <f t="shared" si="1"/>
        <v>156890.62</v>
      </c>
      <c r="O32" s="15">
        <f t="shared" si="1"/>
        <v>156890.62</v>
      </c>
      <c r="P32" s="15">
        <f t="shared" si="1"/>
        <v>156890.62</v>
      </c>
    </row>
    <row r="33" spans="1:16" ht="12.75">
      <c r="A33" s="19">
        <v>16</v>
      </c>
      <c r="B33" s="5" t="s">
        <v>19</v>
      </c>
      <c r="C33" s="15">
        <f>C34+C35+C36+C37+C38+C39+C40+C41</f>
        <v>42264</v>
      </c>
      <c r="E33" s="15">
        <f>E34+E35+E36+E37</f>
        <v>0</v>
      </c>
      <c r="F33" s="15">
        <f aca="true" t="shared" si="2" ref="F33:P33">F34+F35+F36+F37</f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  <c r="J33" s="15">
        <f t="shared" si="2"/>
        <v>0</v>
      </c>
      <c r="K33" s="15">
        <f t="shared" si="2"/>
        <v>550</v>
      </c>
      <c r="L33" s="15">
        <f t="shared" si="2"/>
        <v>36998</v>
      </c>
      <c r="M33" s="15">
        <f t="shared" si="2"/>
        <v>0</v>
      </c>
      <c r="N33" s="15">
        <f>N34+N35+N36+N37+N38+N39</f>
        <v>412</v>
      </c>
      <c r="O33" s="15">
        <f>O34+O35+O36+O37+O38+O39+O40+O41</f>
        <v>4030</v>
      </c>
      <c r="P33" s="15">
        <f t="shared" si="2"/>
        <v>0</v>
      </c>
    </row>
    <row r="34" spans="1:16" ht="12.75">
      <c r="A34" s="4"/>
      <c r="B34" s="4" t="s">
        <v>104</v>
      </c>
      <c r="C34" s="9">
        <f aca="true" t="shared" si="3" ref="C34:C41">E34+F34+G34+H34+I34+J34+K34+L34+M34+N34+O34+P34</f>
        <v>550</v>
      </c>
      <c r="E34" s="4"/>
      <c r="F34" s="4"/>
      <c r="G34" s="4"/>
      <c r="H34" s="4"/>
      <c r="I34" s="4"/>
      <c r="J34" s="4"/>
      <c r="K34" s="4">
        <v>550</v>
      </c>
      <c r="L34" s="4"/>
      <c r="M34" s="4"/>
      <c r="N34" s="4"/>
      <c r="O34" s="4"/>
      <c r="P34" s="4"/>
    </row>
    <row r="35" spans="1:16" ht="12.75">
      <c r="A35" s="4"/>
      <c r="B35" s="4" t="s">
        <v>240</v>
      </c>
      <c r="C35" s="9">
        <f t="shared" si="3"/>
        <v>1498</v>
      </c>
      <c r="E35" s="4"/>
      <c r="F35" s="4"/>
      <c r="G35" s="4"/>
      <c r="H35" s="4"/>
      <c r="I35" s="4"/>
      <c r="J35" s="4"/>
      <c r="K35" s="4"/>
      <c r="L35" s="4">
        <v>1498</v>
      </c>
      <c r="M35" s="4"/>
      <c r="N35" s="4"/>
      <c r="O35" s="4"/>
      <c r="P35" s="4"/>
    </row>
    <row r="36" spans="1:16" ht="12.75">
      <c r="A36" s="4"/>
      <c r="B36" s="4" t="s">
        <v>241</v>
      </c>
      <c r="C36" s="9">
        <f t="shared" si="3"/>
        <v>16000</v>
      </c>
      <c r="E36" s="4"/>
      <c r="F36" s="4"/>
      <c r="G36" s="4"/>
      <c r="H36" s="4"/>
      <c r="I36" s="4"/>
      <c r="J36" s="4"/>
      <c r="K36" s="4"/>
      <c r="L36" s="4">
        <v>16000</v>
      </c>
      <c r="M36" s="4"/>
      <c r="N36" s="4"/>
      <c r="O36" s="4"/>
      <c r="P36" s="4"/>
    </row>
    <row r="37" spans="1:16" ht="12.75">
      <c r="A37" s="4"/>
      <c r="B37" s="4" t="s">
        <v>242</v>
      </c>
      <c r="C37" s="9">
        <f t="shared" si="3"/>
        <v>19500</v>
      </c>
      <c r="E37" s="4"/>
      <c r="F37" s="4"/>
      <c r="G37" s="4"/>
      <c r="H37" s="4"/>
      <c r="I37" s="4"/>
      <c r="J37" s="4"/>
      <c r="K37" s="4"/>
      <c r="L37" s="4">
        <v>19500</v>
      </c>
      <c r="M37" s="4"/>
      <c r="N37" s="4"/>
      <c r="O37" s="4"/>
      <c r="P37" s="4"/>
    </row>
    <row r="38" spans="1:16" ht="12.75">
      <c r="A38" s="4"/>
      <c r="B38" s="4" t="s">
        <v>243</v>
      </c>
      <c r="C38" s="9">
        <f t="shared" si="3"/>
        <v>274</v>
      </c>
      <c r="E38" s="4"/>
      <c r="F38" s="4"/>
      <c r="G38" s="4"/>
      <c r="H38" s="4"/>
      <c r="I38" s="4"/>
      <c r="J38" s="4"/>
      <c r="K38" s="4"/>
      <c r="L38" s="4">
        <v>274</v>
      </c>
      <c r="M38" s="4"/>
      <c r="N38" s="4"/>
      <c r="O38" s="4"/>
      <c r="P38" s="4"/>
    </row>
    <row r="39" spans="1:16" ht="12.75">
      <c r="A39" s="4"/>
      <c r="B39" s="4" t="s">
        <v>244</v>
      </c>
      <c r="C39" s="9">
        <f t="shared" si="3"/>
        <v>412</v>
      </c>
      <c r="E39" s="4"/>
      <c r="F39" s="4"/>
      <c r="G39" s="4"/>
      <c r="H39" s="4"/>
      <c r="I39" s="4"/>
      <c r="J39" s="4"/>
      <c r="K39" s="4"/>
      <c r="L39" s="4"/>
      <c r="M39" s="4"/>
      <c r="N39" s="4">
        <v>412</v>
      </c>
      <c r="O39" s="4"/>
      <c r="P39" s="4"/>
    </row>
    <row r="40" spans="1:16" ht="12.75">
      <c r="A40" s="4"/>
      <c r="B40" s="4" t="s">
        <v>245</v>
      </c>
      <c r="C40" s="9">
        <f t="shared" si="3"/>
        <v>3500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3500</v>
      </c>
      <c r="P40" s="4"/>
    </row>
    <row r="41" spans="1:16" ht="12.75">
      <c r="A41" s="4"/>
      <c r="B41" s="4" t="s">
        <v>95</v>
      </c>
      <c r="C41" s="9">
        <f t="shared" si="3"/>
        <v>530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530</v>
      </c>
      <c r="P41" s="4"/>
    </row>
    <row r="42" spans="1:16" ht="12.75">
      <c r="A42" s="4"/>
      <c r="B42" s="4" t="s">
        <v>56</v>
      </c>
      <c r="C42" s="17">
        <f>C32+C33</f>
        <v>1928921.28</v>
      </c>
      <c r="E42" s="17">
        <f>E32+E33</f>
        <v>160860.46</v>
      </c>
      <c r="F42" s="17">
        <f aca="true" t="shared" si="4" ref="F42:P42">F32+F33</f>
        <v>156890.62</v>
      </c>
      <c r="G42" s="17">
        <f t="shared" si="4"/>
        <v>156890.62</v>
      </c>
      <c r="H42" s="17">
        <f t="shared" si="4"/>
        <v>156890.62</v>
      </c>
      <c r="I42" s="17">
        <f t="shared" si="4"/>
        <v>156890.62</v>
      </c>
      <c r="J42" s="17">
        <f t="shared" si="4"/>
        <v>156890.62</v>
      </c>
      <c r="K42" s="17">
        <f t="shared" si="4"/>
        <v>157440.62</v>
      </c>
      <c r="L42" s="17">
        <f t="shared" si="4"/>
        <v>193888.62</v>
      </c>
      <c r="M42" s="17">
        <f t="shared" si="4"/>
        <v>156890.62</v>
      </c>
      <c r="N42" s="17">
        <f t="shared" si="4"/>
        <v>157302.62</v>
      </c>
      <c r="O42" s="17">
        <f t="shared" si="4"/>
        <v>160920.62</v>
      </c>
      <c r="P42" s="17">
        <f t="shared" si="4"/>
        <v>156890.62</v>
      </c>
    </row>
    <row r="44" ht="12.75">
      <c r="B44" s="18" t="s">
        <v>57</v>
      </c>
    </row>
    <row r="45" ht="12.75">
      <c r="B45" s="18"/>
    </row>
    <row r="46" ht="12.75">
      <c r="B46" s="18" t="s">
        <v>58</v>
      </c>
    </row>
    <row r="47" ht="12.75">
      <c r="B47" s="18"/>
    </row>
    <row r="48" ht="12.75">
      <c r="B48" s="18" t="s">
        <v>59</v>
      </c>
    </row>
    <row r="49" ht="12.75">
      <c r="B49" s="18"/>
    </row>
    <row r="50" ht="12.75">
      <c r="B50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G5" sqref="G5:G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28125" style="0" customWidth="1"/>
    <col min="5" max="5" width="0.28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8" ht="12.75">
      <c r="B2" s="2" t="s">
        <v>246</v>
      </c>
      <c r="D2" s="1"/>
      <c r="E2" s="1" t="s">
        <v>5</v>
      </c>
      <c r="F2" s="1">
        <v>32344.2</v>
      </c>
      <c r="G2" s="1">
        <v>15344.75</v>
      </c>
      <c r="H2" s="1">
        <v>1726.16</v>
      </c>
    </row>
    <row r="3" spans="2:7" ht="12.75">
      <c r="B3" s="2" t="s">
        <v>6</v>
      </c>
      <c r="C3" s="1">
        <v>24831.21</v>
      </c>
      <c r="D3" s="1" t="s">
        <v>7</v>
      </c>
      <c r="E3" s="1" t="s">
        <v>8</v>
      </c>
      <c r="F3" s="1">
        <v>32344.2</v>
      </c>
      <c r="G3" s="1">
        <v>28990.59</v>
      </c>
    </row>
    <row r="4" spans="2:8" ht="12.75">
      <c r="B4" s="2" t="s">
        <v>247</v>
      </c>
      <c r="C4" s="3">
        <f>F14</f>
        <v>97032.6</v>
      </c>
      <c r="D4" s="1" t="s">
        <v>7</v>
      </c>
      <c r="E4" s="1" t="s">
        <v>10</v>
      </c>
      <c r="F4" s="1">
        <v>32344.2</v>
      </c>
      <c r="G4" s="1">
        <v>33032.91</v>
      </c>
      <c r="H4" s="1">
        <v>532.98</v>
      </c>
    </row>
    <row r="5" spans="2:5" ht="12.75">
      <c r="B5" s="2" t="s">
        <v>248</v>
      </c>
      <c r="C5" s="3">
        <f>G14+H14</f>
        <v>79627.39</v>
      </c>
      <c r="D5" s="1" t="s">
        <v>7</v>
      </c>
      <c r="E5" s="1" t="s">
        <v>12</v>
      </c>
    </row>
    <row r="6" spans="2:5" ht="12.75">
      <c r="B6" s="2" t="s">
        <v>249</v>
      </c>
      <c r="C6" s="1">
        <f>C8+C9</f>
        <v>85493.79000000001</v>
      </c>
      <c r="D6" s="1" t="s">
        <v>7</v>
      </c>
      <c r="E6" s="1" t="s">
        <v>14</v>
      </c>
    </row>
    <row r="7" spans="2:5" ht="12.75">
      <c r="B7" s="2" t="s">
        <v>15</v>
      </c>
      <c r="D7" s="1"/>
      <c r="E7" s="1" t="s">
        <v>16</v>
      </c>
    </row>
    <row r="8" spans="2:16" ht="12.75">
      <c r="B8" s="2" t="s">
        <v>17</v>
      </c>
      <c r="C8" s="3">
        <f>C29</f>
        <v>85493.79000000001</v>
      </c>
      <c r="D8" s="1" t="s">
        <v>7</v>
      </c>
      <c r="E8" s="3" t="s">
        <v>18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5" ht="12.75">
      <c r="B9" s="2" t="s">
        <v>19</v>
      </c>
      <c r="C9" s="1">
        <f>C10+C11</f>
        <v>0</v>
      </c>
      <c r="D9" s="1" t="s">
        <v>7</v>
      </c>
      <c r="E9" s="1" t="s">
        <v>20</v>
      </c>
    </row>
    <row r="10" spans="2:5" ht="12.75">
      <c r="B10" s="2"/>
      <c r="D10" s="1"/>
      <c r="E10" s="1" t="s">
        <v>21</v>
      </c>
    </row>
    <row r="11" spans="2:5" ht="12.75">
      <c r="B11" s="2"/>
      <c r="D11" s="1"/>
      <c r="E11" s="1" t="s">
        <v>22</v>
      </c>
    </row>
    <row r="12" spans="2:5" ht="12.75">
      <c r="B12" s="2" t="s">
        <v>250</v>
      </c>
      <c r="C12" s="1">
        <v>82737.71</v>
      </c>
      <c r="D12" s="1" t="s">
        <v>7</v>
      </c>
      <c r="E12" s="1" t="s">
        <v>24</v>
      </c>
    </row>
    <row r="13" spans="2:5" ht="12.75">
      <c r="B13" s="2" t="s">
        <v>251</v>
      </c>
      <c r="C13" s="1">
        <f>C3+C5-C6</f>
        <v>18964.809999999998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97032.6</v>
      </c>
      <c r="G14" s="3">
        <f>G2+G3+G4+G5+G6+G7+G8+G9+G10+G11+G12+G13</f>
        <v>77368.25</v>
      </c>
      <c r="H14" s="3">
        <f>H2+H3+H4+H5+H6+H7+H8+H9+H10+H11+H12+H13</f>
        <v>2259.1400000000003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67.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22409.91</v>
      </c>
      <c r="E17" s="9">
        <v>7469.97</v>
      </c>
      <c r="F17" s="9">
        <v>7469.97</v>
      </c>
      <c r="G17" s="9">
        <v>7469.97</v>
      </c>
      <c r="H17" s="9"/>
      <c r="I17" s="9"/>
      <c r="J17" s="9"/>
      <c r="K17" s="9"/>
      <c r="L17" s="9"/>
      <c r="M17" s="9"/>
      <c r="N17" s="9"/>
      <c r="O17" s="9"/>
      <c r="P17" s="9"/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693.09</v>
      </c>
      <c r="E18" s="9">
        <v>231.03</v>
      </c>
      <c r="F18" s="9">
        <v>231.03</v>
      </c>
      <c r="G18" s="9">
        <v>231.03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2.75">
      <c r="A19" s="21">
        <v>3</v>
      </c>
      <c r="B19" s="12" t="s">
        <v>37</v>
      </c>
      <c r="C19" s="9">
        <f t="shared" si="0"/>
        <v>2156.2799999999997</v>
      </c>
      <c r="E19" s="13">
        <v>718.76</v>
      </c>
      <c r="F19" s="13">
        <v>718.76</v>
      </c>
      <c r="G19" s="13">
        <v>718.76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21">
        <v>4</v>
      </c>
      <c r="B20" s="22" t="s">
        <v>64</v>
      </c>
      <c r="C20" s="9">
        <f t="shared" si="0"/>
        <v>2400</v>
      </c>
      <c r="E20" s="5">
        <v>800</v>
      </c>
      <c r="F20" s="5">
        <v>800</v>
      </c>
      <c r="G20" s="5">
        <v>800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19">
        <v>5</v>
      </c>
      <c r="B21" s="12" t="s">
        <v>39</v>
      </c>
      <c r="C21" s="9">
        <f t="shared" si="0"/>
        <v>14631.900000000001</v>
      </c>
      <c r="E21" s="5">
        <v>4877.3</v>
      </c>
      <c r="F21" s="5">
        <v>4877.3</v>
      </c>
      <c r="G21" s="5">
        <v>4877.3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22.5">
      <c r="A22" s="20">
        <v>6</v>
      </c>
      <c r="B22" s="12" t="s">
        <v>41</v>
      </c>
      <c r="C22" s="9">
        <f t="shared" si="0"/>
        <v>5544.72</v>
      </c>
      <c r="E22" s="5">
        <v>1848.24</v>
      </c>
      <c r="F22" s="5">
        <v>1848.24</v>
      </c>
      <c r="G22" s="5">
        <v>1848.24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21">
        <v>7</v>
      </c>
      <c r="B23" s="12" t="s">
        <v>65</v>
      </c>
      <c r="C23" s="9">
        <f t="shared" si="0"/>
        <v>1155.15</v>
      </c>
      <c r="E23" s="5">
        <v>385.05</v>
      </c>
      <c r="F23" s="5">
        <v>385.05</v>
      </c>
      <c r="G23" s="5">
        <v>385.05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1">
        <v>8</v>
      </c>
      <c r="B24" s="12" t="s">
        <v>66</v>
      </c>
      <c r="C24" s="9">
        <f t="shared" si="0"/>
        <v>17866.32</v>
      </c>
      <c r="E24" s="15">
        <v>5955.44</v>
      </c>
      <c r="F24" s="15">
        <v>5955.44</v>
      </c>
      <c r="G24" s="15">
        <v>5955.44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9">
        <v>9</v>
      </c>
      <c r="B25" s="16" t="s">
        <v>45</v>
      </c>
      <c r="C25" s="9">
        <f t="shared" si="0"/>
        <v>12321.599999999999</v>
      </c>
      <c r="E25" s="5">
        <v>4107.2</v>
      </c>
      <c r="F25" s="5">
        <v>4107.2</v>
      </c>
      <c r="G25" s="5">
        <v>4107.2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20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1">
        <v>11</v>
      </c>
      <c r="B27" s="12" t="s">
        <v>49</v>
      </c>
      <c r="C27" s="9">
        <f t="shared" si="0"/>
        <v>154.02</v>
      </c>
      <c r="E27" s="5">
        <v>51.34</v>
      </c>
      <c r="F27" s="5">
        <v>51.34</v>
      </c>
      <c r="G27" s="5">
        <v>51.34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6160.799999999999</v>
      </c>
      <c r="E28" s="15">
        <v>2053.6</v>
      </c>
      <c r="F28" s="15">
        <v>2053.6</v>
      </c>
      <c r="G28" s="15">
        <v>2053.6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9"/>
      <c r="B29" s="6" t="s">
        <v>52</v>
      </c>
      <c r="C29" s="15">
        <f>SUM(C17:C28)</f>
        <v>85493.79000000001</v>
      </c>
      <c r="E29" s="15">
        <f>SUM(E17:E28)</f>
        <v>28497.93</v>
      </c>
      <c r="F29" s="15">
        <f aca="true" t="shared" si="1" ref="F29:P29">SUM(F17:F28)</f>
        <v>28497.93</v>
      </c>
      <c r="G29" s="15">
        <f t="shared" si="1"/>
        <v>28497.93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19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9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19"/>
      <c r="B35" s="4" t="s">
        <v>56</v>
      </c>
      <c r="C35" s="17">
        <f>C29+C30</f>
        <v>85493.79000000001</v>
      </c>
      <c r="E35" s="17">
        <f>E29+E30</f>
        <v>28497.93</v>
      </c>
      <c r="F35" s="17">
        <f aca="true" t="shared" si="3" ref="F35:P35">F29+F30</f>
        <v>28497.93</v>
      </c>
      <c r="G35" s="17">
        <f t="shared" si="3"/>
        <v>28497.93</v>
      </c>
      <c r="H35" s="17">
        <f t="shared" si="3"/>
        <v>0</v>
      </c>
      <c r="I35" s="17">
        <f t="shared" si="3"/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4" sqref="D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252</v>
      </c>
      <c r="F1" s="1" t="s">
        <v>2</v>
      </c>
      <c r="G1" s="1" t="s">
        <v>3</v>
      </c>
    </row>
    <row r="2" spans="2:7" ht="12.75">
      <c r="B2" s="2" t="s">
        <v>253</v>
      </c>
      <c r="D2" s="1"/>
      <c r="E2" s="1" t="s">
        <v>5</v>
      </c>
      <c r="F2" s="1">
        <v>22478.15</v>
      </c>
      <c r="G2" s="1">
        <v>11338.72</v>
      </c>
    </row>
    <row r="3" spans="2:7" ht="12.75">
      <c r="B3" s="2" t="s">
        <v>6</v>
      </c>
      <c r="C3" s="1">
        <v>19241.79</v>
      </c>
      <c r="D3" s="1" t="s">
        <v>7</v>
      </c>
      <c r="E3" s="1" t="s">
        <v>8</v>
      </c>
      <c r="F3" s="1">
        <v>22478.15</v>
      </c>
      <c r="G3" s="1">
        <v>21938.82</v>
      </c>
    </row>
    <row r="4" spans="2:7" ht="12.75">
      <c r="B4" s="2" t="s">
        <v>81</v>
      </c>
      <c r="C4" s="3">
        <f>F14</f>
        <v>269507.3999999999</v>
      </c>
      <c r="D4" s="1" t="s">
        <v>7</v>
      </c>
      <c r="E4" s="1" t="s">
        <v>10</v>
      </c>
      <c r="F4" s="1">
        <v>22455.11</v>
      </c>
      <c r="G4" s="1">
        <v>27000.62</v>
      </c>
    </row>
    <row r="5" spans="2:7" ht="12.75">
      <c r="B5" s="2" t="s">
        <v>11</v>
      </c>
      <c r="C5" s="3">
        <f>G14+H14</f>
        <v>254349.86</v>
      </c>
      <c r="D5" s="1" t="s">
        <v>7</v>
      </c>
      <c r="E5" s="1" t="s">
        <v>12</v>
      </c>
      <c r="F5" s="1">
        <v>22455.11</v>
      </c>
      <c r="G5" s="1">
        <v>20451.05</v>
      </c>
    </row>
    <row r="6" spans="2:7" ht="12.75">
      <c r="B6" s="2" t="s">
        <v>13</v>
      </c>
      <c r="C6" s="1">
        <f>C8+C9</f>
        <v>255566.37000000002</v>
      </c>
      <c r="D6" s="1" t="s">
        <v>7</v>
      </c>
      <c r="E6" s="1" t="s">
        <v>14</v>
      </c>
      <c r="F6" s="1">
        <v>22455.11</v>
      </c>
      <c r="G6" s="1">
        <v>18079.76</v>
      </c>
    </row>
    <row r="7" spans="2:7" ht="12.75">
      <c r="B7" s="2" t="s">
        <v>15</v>
      </c>
      <c r="D7" s="1"/>
      <c r="E7" s="1" t="s">
        <v>16</v>
      </c>
      <c r="F7" s="1">
        <v>22455.11</v>
      </c>
      <c r="G7" s="1">
        <v>21888.03</v>
      </c>
    </row>
    <row r="8" spans="2:16" ht="12.75">
      <c r="B8" s="2" t="s">
        <v>17</v>
      </c>
      <c r="C8" s="3">
        <f>C30</f>
        <v>253362.37000000002</v>
      </c>
      <c r="D8" s="1" t="s">
        <v>7</v>
      </c>
      <c r="E8" s="3" t="s">
        <v>18</v>
      </c>
      <c r="F8" s="3">
        <v>22455.11</v>
      </c>
      <c r="G8" s="3">
        <v>23232.1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2204</v>
      </c>
      <c r="D9" s="1" t="s">
        <v>7</v>
      </c>
      <c r="E9" s="1" t="s">
        <v>20</v>
      </c>
      <c r="F9" s="1">
        <v>22455.11</v>
      </c>
      <c r="G9" s="1">
        <v>21937.52</v>
      </c>
      <c r="H9" s="1">
        <v>1121.94</v>
      </c>
    </row>
    <row r="10" spans="2:8" ht="12.75">
      <c r="B10" s="2"/>
      <c r="D10" s="1"/>
      <c r="E10" s="1" t="s">
        <v>21</v>
      </c>
      <c r="F10" s="1">
        <v>22455.11</v>
      </c>
      <c r="G10" s="1">
        <v>20028.51</v>
      </c>
      <c r="H10" s="1">
        <v>1121.94</v>
      </c>
    </row>
    <row r="11" spans="2:8" ht="12.75">
      <c r="B11" s="2"/>
      <c r="D11" s="1"/>
      <c r="E11" s="1" t="s">
        <v>22</v>
      </c>
      <c r="F11" s="1">
        <v>22455.11</v>
      </c>
      <c r="G11" s="1">
        <v>19791.16</v>
      </c>
      <c r="H11" s="1">
        <v>1976.95</v>
      </c>
    </row>
    <row r="12" spans="2:7" ht="12.75">
      <c r="B12" s="2" t="s">
        <v>23</v>
      </c>
      <c r="C12" s="1">
        <v>34086.57</v>
      </c>
      <c r="D12" s="1" t="s">
        <v>7</v>
      </c>
      <c r="E12" s="1" t="s">
        <v>24</v>
      </c>
      <c r="F12" s="1">
        <v>22455.11</v>
      </c>
      <c r="G12" s="1">
        <v>18480.9</v>
      </c>
    </row>
    <row r="13" spans="2:8" ht="12.75">
      <c r="B13" s="2" t="s">
        <v>25</v>
      </c>
      <c r="C13" s="1">
        <f>C3+C5-C6</f>
        <v>18025.27999999994</v>
      </c>
      <c r="D13" s="1" t="s">
        <v>7</v>
      </c>
      <c r="E13" s="1" t="s">
        <v>26</v>
      </c>
      <c r="F13" s="1">
        <v>22455.11</v>
      </c>
      <c r="G13" s="1">
        <v>25077.02</v>
      </c>
      <c r="H13" s="1">
        <v>884.82</v>
      </c>
    </row>
    <row r="14" spans="2:8" ht="12.75">
      <c r="B14" s="2"/>
      <c r="D14" s="1"/>
      <c r="F14" s="3">
        <f>F2+F3+F4+F5+F6+F7+F8+F9+F10+F11+F12+F13</f>
        <v>269507.3999999999</v>
      </c>
      <c r="G14" s="3">
        <f>G2+G3+G4+G5+G6+G7+G8+G9+G10+G11+G12+G13</f>
        <v>249244.21</v>
      </c>
      <c r="H14" s="3">
        <f>H2+H3+H4+H5+H6+H7+H8+H9+H10+H11+H12+H13</f>
        <v>5105.65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57928.68</v>
      </c>
      <c r="E17" s="9">
        <v>4827.39</v>
      </c>
      <c r="F17" s="9">
        <v>4827.39</v>
      </c>
      <c r="G17" s="9">
        <v>4827.39</v>
      </c>
      <c r="H17" s="9">
        <v>4827.39</v>
      </c>
      <c r="I17" s="9">
        <v>4827.39</v>
      </c>
      <c r="J17" s="9">
        <v>4827.39</v>
      </c>
      <c r="K17" s="9">
        <v>4827.39</v>
      </c>
      <c r="L17" s="9">
        <v>4827.39</v>
      </c>
      <c r="M17" s="9">
        <v>4827.39</v>
      </c>
      <c r="N17" s="9">
        <v>4827.39</v>
      </c>
      <c r="O17" s="9">
        <v>4827.39</v>
      </c>
      <c r="P17" s="9">
        <v>4827.39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1791.5999999999997</v>
      </c>
      <c r="E18" s="9">
        <v>149.3</v>
      </c>
      <c r="F18" s="9">
        <v>149.3</v>
      </c>
      <c r="G18" s="9">
        <v>149.3</v>
      </c>
      <c r="H18" s="9">
        <v>149.3</v>
      </c>
      <c r="I18" s="9">
        <v>149.3</v>
      </c>
      <c r="J18" s="9">
        <v>149.3</v>
      </c>
      <c r="K18" s="9">
        <v>149.3</v>
      </c>
      <c r="L18" s="9">
        <v>149.3</v>
      </c>
      <c r="M18" s="9">
        <v>149.3</v>
      </c>
      <c r="N18" s="9">
        <v>149.3</v>
      </c>
      <c r="O18" s="9">
        <v>149.3</v>
      </c>
      <c r="P18" s="9">
        <v>149.3</v>
      </c>
    </row>
    <row r="19" spans="1:16" ht="12.75">
      <c r="A19" s="21">
        <v>3</v>
      </c>
      <c r="B19" s="12" t="s">
        <v>37</v>
      </c>
      <c r="C19" s="9">
        <f t="shared" si="0"/>
        <v>5573.879999999998</v>
      </c>
      <c r="E19" s="13">
        <v>464.49</v>
      </c>
      <c r="F19" s="13">
        <v>464.49</v>
      </c>
      <c r="G19" s="13">
        <v>464.49</v>
      </c>
      <c r="H19" s="13">
        <v>464.49</v>
      </c>
      <c r="I19" s="13">
        <v>464.49</v>
      </c>
      <c r="J19" s="13">
        <v>464.49</v>
      </c>
      <c r="K19" s="13">
        <v>464.49</v>
      </c>
      <c r="L19" s="13">
        <v>464.49</v>
      </c>
      <c r="M19" s="13">
        <v>464.49</v>
      </c>
      <c r="N19" s="13">
        <v>464.49</v>
      </c>
      <c r="O19" s="13">
        <v>464.49</v>
      </c>
      <c r="P19" s="13">
        <v>464.49</v>
      </c>
    </row>
    <row r="20" spans="1:16" ht="12.75">
      <c r="A20" s="19">
        <v>4</v>
      </c>
      <c r="B20" s="22" t="s">
        <v>64</v>
      </c>
      <c r="C20" s="9">
        <f t="shared" si="0"/>
        <v>35831.479999999996</v>
      </c>
      <c r="E20" s="5">
        <v>11899.38</v>
      </c>
      <c r="F20" s="5">
        <v>11899.38</v>
      </c>
      <c r="G20" s="5">
        <v>11900</v>
      </c>
      <c r="H20" s="5"/>
      <c r="I20" s="5"/>
      <c r="J20" s="5"/>
      <c r="K20" s="5"/>
      <c r="L20" s="5"/>
      <c r="M20" s="5"/>
      <c r="N20" s="5"/>
      <c r="O20" s="5">
        <v>66.36</v>
      </c>
      <c r="P20" s="5">
        <v>66.36</v>
      </c>
    </row>
    <row r="21" spans="1:16" ht="22.5">
      <c r="A21" s="20">
        <v>5</v>
      </c>
      <c r="B21" s="12" t="s">
        <v>39</v>
      </c>
      <c r="C21" s="9">
        <f t="shared" si="0"/>
        <v>37822.92</v>
      </c>
      <c r="E21" s="5">
        <v>3151.91</v>
      </c>
      <c r="F21" s="5">
        <v>3151.91</v>
      </c>
      <c r="G21" s="5">
        <v>3151.91</v>
      </c>
      <c r="H21" s="5">
        <v>3151.91</v>
      </c>
      <c r="I21" s="5">
        <v>3151.91</v>
      </c>
      <c r="J21" s="5">
        <v>3151.91</v>
      </c>
      <c r="K21" s="5">
        <v>3151.91</v>
      </c>
      <c r="L21" s="5">
        <v>3151.91</v>
      </c>
      <c r="M21" s="5">
        <v>3151.91</v>
      </c>
      <c r="N21" s="5">
        <v>3151.91</v>
      </c>
      <c r="O21" s="5">
        <v>3151.91</v>
      </c>
      <c r="P21" s="5">
        <v>3151.91</v>
      </c>
    </row>
    <row r="22" spans="1:16" ht="22.5">
      <c r="A22" s="21">
        <v>6</v>
      </c>
      <c r="B22" s="12" t="s">
        <v>41</v>
      </c>
      <c r="C22" s="9">
        <f t="shared" si="0"/>
        <v>14332.92</v>
      </c>
      <c r="E22" s="5">
        <v>1194.41</v>
      </c>
      <c r="F22" s="5">
        <v>1194.41</v>
      </c>
      <c r="G22" s="5">
        <v>1194.41</v>
      </c>
      <c r="H22" s="5">
        <v>1194.41</v>
      </c>
      <c r="I22" s="5">
        <v>1194.41</v>
      </c>
      <c r="J22" s="5">
        <v>1194.41</v>
      </c>
      <c r="K22" s="5">
        <v>1194.41</v>
      </c>
      <c r="L22" s="5">
        <v>1194.41</v>
      </c>
      <c r="M22" s="5">
        <v>1194.41</v>
      </c>
      <c r="N22" s="5">
        <v>1194.41</v>
      </c>
      <c r="O22" s="5">
        <v>1194.41</v>
      </c>
      <c r="P22" s="5">
        <v>1194.41</v>
      </c>
    </row>
    <row r="23" spans="1:16" ht="12.75">
      <c r="A23" s="19">
        <v>7</v>
      </c>
      <c r="B23" s="12" t="s">
        <v>65</v>
      </c>
      <c r="C23" s="9">
        <f t="shared" si="0"/>
        <v>173.52</v>
      </c>
      <c r="E23" s="5">
        <v>0</v>
      </c>
      <c r="F23" s="5">
        <v>0</v>
      </c>
      <c r="G23" s="5">
        <v>173.52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46183.80000000001</v>
      </c>
      <c r="E24" s="15">
        <v>3848.65</v>
      </c>
      <c r="F24" s="15">
        <v>3848.65</v>
      </c>
      <c r="G24" s="15">
        <v>3848.65</v>
      </c>
      <c r="H24" s="15">
        <v>3848.65</v>
      </c>
      <c r="I24" s="15">
        <v>3848.65</v>
      </c>
      <c r="J24" s="15">
        <v>3848.65</v>
      </c>
      <c r="K24" s="15">
        <v>3848.65</v>
      </c>
      <c r="L24" s="15">
        <v>3848.65</v>
      </c>
      <c r="M24" s="15">
        <v>3848.65</v>
      </c>
      <c r="N24" s="15">
        <v>3848.65</v>
      </c>
      <c r="O24" s="15">
        <v>3848.65</v>
      </c>
      <c r="P24" s="15">
        <v>3848.65</v>
      </c>
    </row>
    <row r="25" spans="1:16" ht="12.75">
      <c r="A25" s="21">
        <v>9</v>
      </c>
      <c r="B25" s="16" t="s">
        <v>45</v>
      </c>
      <c r="C25" s="9">
        <f t="shared" si="0"/>
        <v>23884.56000000001</v>
      </c>
      <c r="E25" s="5">
        <v>1990.38</v>
      </c>
      <c r="F25" s="5">
        <v>1990.38</v>
      </c>
      <c r="G25" s="5">
        <v>1990.38</v>
      </c>
      <c r="H25" s="5">
        <v>1990.38</v>
      </c>
      <c r="I25" s="5">
        <v>1990.38</v>
      </c>
      <c r="J25" s="5">
        <v>1990.38</v>
      </c>
      <c r="K25" s="5">
        <v>1990.38</v>
      </c>
      <c r="L25" s="5">
        <v>1990.38</v>
      </c>
      <c r="M25" s="5">
        <v>1990.38</v>
      </c>
      <c r="N25" s="5">
        <v>1990.38</v>
      </c>
      <c r="O25" s="5">
        <v>1990.38</v>
      </c>
      <c r="P25" s="5">
        <v>1990.38</v>
      </c>
    </row>
    <row r="26" spans="1:16" ht="12.75">
      <c r="A26" s="19">
        <v>10</v>
      </c>
      <c r="B26" s="12" t="s">
        <v>47</v>
      </c>
      <c r="C26" s="9">
        <f t="shared" si="0"/>
        <v>8515.41</v>
      </c>
      <c r="E26" s="5">
        <v>0</v>
      </c>
      <c r="F26" s="5">
        <v>1700.41</v>
      </c>
      <c r="G26" s="5">
        <v>0</v>
      </c>
      <c r="H26" s="5">
        <v>0</v>
      </c>
      <c r="I26" s="5">
        <v>3400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3415</v>
      </c>
    </row>
    <row r="27" spans="1:16" ht="22.5">
      <c r="A27" s="20">
        <v>11</v>
      </c>
      <c r="B27" s="12" t="s">
        <v>49</v>
      </c>
      <c r="C27" s="9">
        <f t="shared" si="0"/>
        <v>398.16</v>
      </c>
      <c r="E27" s="5">
        <v>33.18</v>
      </c>
      <c r="F27" s="5">
        <v>33.18</v>
      </c>
      <c r="G27" s="5">
        <v>33.18</v>
      </c>
      <c r="H27" s="5">
        <v>33.18</v>
      </c>
      <c r="I27" s="5">
        <v>33.18</v>
      </c>
      <c r="J27" s="5">
        <v>33.18</v>
      </c>
      <c r="K27" s="5">
        <v>33.18</v>
      </c>
      <c r="L27" s="5">
        <v>33.18</v>
      </c>
      <c r="M27" s="5">
        <v>33.18</v>
      </c>
      <c r="N27" s="5">
        <v>33.18</v>
      </c>
      <c r="O27" s="5">
        <v>33.18</v>
      </c>
      <c r="P27" s="5">
        <v>33.18</v>
      </c>
    </row>
    <row r="28" spans="1:16" ht="33.75">
      <c r="A28" s="21">
        <v>12</v>
      </c>
      <c r="B28" s="6" t="s">
        <v>51</v>
      </c>
      <c r="C28" s="9">
        <f t="shared" si="0"/>
        <v>15925.439999999995</v>
      </c>
      <c r="E28" s="15">
        <v>1327.12</v>
      </c>
      <c r="F28" s="15">
        <v>1327.12</v>
      </c>
      <c r="G28" s="15">
        <v>1327.12</v>
      </c>
      <c r="H28" s="15">
        <v>1327.12</v>
      </c>
      <c r="I28" s="15">
        <v>1327.12</v>
      </c>
      <c r="J28" s="15">
        <v>1327.12</v>
      </c>
      <c r="K28" s="15">
        <v>1327.12</v>
      </c>
      <c r="L28" s="15">
        <v>1327.12</v>
      </c>
      <c r="M28" s="15">
        <v>1327.12</v>
      </c>
      <c r="N28" s="15">
        <v>1327.12</v>
      </c>
      <c r="O28" s="15">
        <v>1327.12</v>
      </c>
      <c r="P28" s="15">
        <v>1327.12</v>
      </c>
    </row>
    <row r="29" spans="1:16" ht="12.75">
      <c r="A29" s="21">
        <v>13</v>
      </c>
      <c r="B29" s="6" t="s">
        <v>254</v>
      </c>
      <c r="C29" s="9">
        <f t="shared" si="0"/>
        <v>5000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2500</v>
      </c>
      <c r="P29" s="15">
        <v>2500</v>
      </c>
    </row>
    <row r="30" spans="1:16" ht="12.75">
      <c r="A30" s="19"/>
      <c r="B30" s="6" t="s">
        <v>52</v>
      </c>
      <c r="C30" s="15">
        <f>SUM(C17:C29)</f>
        <v>253362.37000000002</v>
      </c>
      <c r="E30" s="15">
        <f aca="true" t="shared" si="1" ref="E30:P30">SUM(E17:E29)</f>
        <v>28886.21</v>
      </c>
      <c r="F30" s="15">
        <f t="shared" si="1"/>
        <v>30586.62</v>
      </c>
      <c r="G30" s="15">
        <f t="shared" si="1"/>
        <v>29060.350000000002</v>
      </c>
      <c r="H30" s="15">
        <f t="shared" si="1"/>
        <v>16986.829999999998</v>
      </c>
      <c r="I30" s="15">
        <f t="shared" si="1"/>
        <v>20386.829999999998</v>
      </c>
      <c r="J30" s="15">
        <f t="shared" si="1"/>
        <v>16986.829999999998</v>
      </c>
      <c r="K30" s="15">
        <f t="shared" si="1"/>
        <v>16986.829999999998</v>
      </c>
      <c r="L30" s="15">
        <f t="shared" si="1"/>
        <v>16986.829999999998</v>
      </c>
      <c r="M30" s="15">
        <f t="shared" si="1"/>
        <v>16986.829999999998</v>
      </c>
      <c r="N30" s="15">
        <f t="shared" si="1"/>
        <v>16986.829999999998</v>
      </c>
      <c r="O30" s="15">
        <f t="shared" si="1"/>
        <v>19553.19</v>
      </c>
      <c r="P30" s="15">
        <f t="shared" si="1"/>
        <v>22968.19</v>
      </c>
    </row>
    <row r="31" spans="1:16" ht="12.75">
      <c r="A31" s="19">
        <v>14</v>
      </c>
      <c r="B31" s="5" t="s">
        <v>19</v>
      </c>
      <c r="C31" s="15">
        <f>C32+C33+C34+C35</f>
        <v>2204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1724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160</v>
      </c>
      <c r="O31" s="15">
        <f t="shared" si="2"/>
        <v>160</v>
      </c>
      <c r="P31" s="15">
        <f t="shared" si="2"/>
        <v>160</v>
      </c>
    </row>
    <row r="32" spans="1:16" ht="12.75">
      <c r="A32" s="4"/>
      <c r="B32" s="4" t="s">
        <v>235</v>
      </c>
      <c r="C32" s="9">
        <f>E32+F32+G32+H32+I32+J32+K32+L32+M32+N32+O32+P32</f>
        <v>1724</v>
      </c>
      <c r="E32" s="4"/>
      <c r="F32" s="4"/>
      <c r="G32" s="4"/>
      <c r="H32" s="4"/>
      <c r="I32" s="4"/>
      <c r="J32" s="4">
        <v>1724</v>
      </c>
      <c r="K32" s="4"/>
      <c r="L32" s="4"/>
      <c r="M32" s="4"/>
      <c r="N32" s="4"/>
      <c r="O32" s="4"/>
      <c r="P32" s="4"/>
    </row>
    <row r="33" spans="1:16" ht="12.75">
      <c r="A33" s="4"/>
      <c r="B33" s="24" t="s">
        <v>255</v>
      </c>
      <c r="C33" s="9">
        <f>E33+F33+G33+H33+I33+J33+K33+L33+M33+N33+O33+P33</f>
        <v>160</v>
      </c>
      <c r="E33" s="4"/>
      <c r="F33" s="4"/>
      <c r="G33" s="4"/>
      <c r="H33" s="4"/>
      <c r="I33" s="4"/>
      <c r="J33" s="4"/>
      <c r="K33" s="4"/>
      <c r="L33" s="4"/>
      <c r="M33" s="4"/>
      <c r="N33" s="4">
        <v>160</v>
      </c>
      <c r="O33" s="4"/>
      <c r="P33" s="4"/>
    </row>
    <row r="34" spans="1:16" ht="12.75">
      <c r="A34" s="4"/>
      <c r="B34" s="4" t="s">
        <v>255</v>
      </c>
      <c r="C34" s="9">
        <f>E34+F34+G34+H34+I34+J34+K34+L34+M34+N34+O34+P34</f>
        <v>160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160</v>
      </c>
      <c r="P34" s="4"/>
    </row>
    <row r="35" spans="1:16" ht="12.75">
      <c r="A35" s="4"/>
      <c r="B35" s="4" t="s">
        <v>255</v>
      </c>
      <c r="C35" s="9">
        <f>E35+F35+G35+H35+I35+J35+K35+L35+M35+N35+O35+P35</f>
        <v>160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160</v>
      </c>
    </row>
    <row r="36" spans="1:16" ht="12.75">
      <c r="A36" s="4"/>
      <c r="B36" s="4" t="s">
        <v>56</v>
      </c>
      <c r="C36" s="17">
        <f>C30+C31</f>
        <v>255566.37000000002</v>
      </c>
      <c r="E36" s="17">
        <f>E30+E31</f>
        <v>28886.21</v>
      </c>
      <c r="F36" s="17">
        <f aca="true" t="shared" si="3" ref="F36:P36">F30+F31</f>
        <v>30586.62</v>
      </c>
      <c r="G36" s="17">
        <f t="shared" si="3"/>
        <v>29060.350000000002</v>
      </c>
      <c r="H36" s="17">
        <f t="shared" si="3"/>
        <v>16986.829999999998</v>
      </c>
      <c r="I36" s="17">
        <f t="shared" si="3"/>
        <v>20386.829999999998</v>
      </c>
      <c r="J36" s="17">
        <f t="shared" si="3"/>
        <v>18710.829999999998</v>
      </c>
      <c r="K36" s="17">
        <f t="shared" si="3"/>
        <v>16986.829999999998</v>
      </c>
      <c r="L36" s="17">
        <f t="shared" si="3"/>
        <v>16986.829999999998</v>
      </c>
      <c r="M36" s="17">
        <f t="shared" si="3"/>
        <v>16986.829999999998</v>
      </c>
      <c r="N36" s="17">
        <f t="shared" si="3"/>
        <v>17146.829999999998</v>
      </c>
      <c r="O36" s="17">
        <f t="shared" si="3"/>
        <v>19713.19</v>
      </c>
      <c r="P36" s="17">
        <f t="shared" si="3"/>
        <v>23128.19</v>
      </c>
    </row>
    <row r="38" ht="12.75">
      <c r="B38" s="18" t="s">
        <v>57</v>
      </c>
    </row>
    <row r="39" ht="12.75">
      <c r="B39" s="18"/>
    </row>
    <row r="40" spans="2:6" ht="12.75">
      <c r="B40" s="18" t="s">
        <v>58</v>
      </c>
      <c r="F40" s="1" t="s">
        <v>256</v>
      </c>
    </row>
    <row r="41" spans="2:8" ht="12.75">
      <c r="B41" s="18"/>
      <c r="F41" s="1" t="s">
        <v>257</v>
      </c>
      <c r="H41" s="1" t="s">
        <v>258</v>
      </c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4" sqref="D2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171</v>
      </c>
      <c r="F1" s="1" t="s">
        <v>2</v>
      </c>
      <c r="G1" s="1" t="s">
        <v>3</v>
      </c>
    </row>
    <row r="2" spans="2:7" ht="12.75">
      <c r="B2" s="2" t="s">
        <v>259</v>
      </c>
      <c r="D2" s="1"/>
      <c r="E2" s="1" t="s">
        <v>5</v>
      </c>
      <c r="F2" s="1">
        <v>3275.02</v>
      </c>
      <c r="G2" s="1">
        <v>984.79</v>
      </c>
    </row>
    <row r="3" spans="2:7" ht="12.75">
      <c r="B3" s="2" t="s">
        <v>6</v>
      </c>
      <c r="C3" s="1">
        <v>23184.36</v>
      </c>
      <c r="D3" s="1" t="s">
        <v>7</v>
      </c>
      <c r="E3" s="1" t="s">
        <v>8</v>
      </c>
      <c r="F3" s="1">
        <v>3275.02</v>
      </c>
      <c r="G3" s="1">
        <v>2600.36</v>
      </c>
    </row>
    <row r="4" spans="2:7" ht="12.75">
      <c r="B4" s="2" t="s">
        <v>81</v>
      </c>
      <c r="C4" s="3">
        <f>F14</f>
        <v>39300.24</v>
      </c>
      <c r="D4" s="1" t="s">
        <v>7</v>
      </c>
      <c r="E4" s="1" t="s">
        <v>10</v>
      </c>
      <c r="F4" s="1">
        <v>3275.02</v>
      </c>
      <c r="G4" s="1">
        <v>4823.39</v>
      </c>
    </row>
    <row r="5" spans="2:7" ht="12.75">
      <c r="B5" s="2" t="s">
        <v>11</v>
      </c>
      <c r="C5" s="3">
        <f>G14+H14</f>
        <v>37578.64000000001</v>
      </c>
      <c r="D5" s="1" t="s">
        <v>7</v>
      </c>
      <c r="E5" s="1" t="s">
        <v>12</v>
      </c>
      <c r="F5" s="1">
        <v>3275.02</v>
      </c>
      <c r="G5" s="1">
        <v>2966.55</v>
      </c>
    </row>
    <row r="6" spans="2:7" ht="12.75">
      <c r="B6" s="2" t="s">
        <v>13</v>
      </c>
      <c r="C6" s="1">
        <f>C8+C9</f>
        <v>35369.96</v>
      </c>
      <c r="D6" s="1" t="s">
        <v>7</v>
      </c>
      <c r="E6" s="1" t="s">
        <v>14</v>
      </c>
      <c r="F6" s="1">
        <v>3275.02</v>
      </c>
      <c r="G6" s="1">
        <v>1994.1</v>
      </c>
    </row>
    <row r="7" spans="2:7" ht="12.75">
      <c r="B7" s="2" t="s">
        <v>15</v>
      </c>
      <c r="D7" s="1"/>
      <c r="E7" s="1" t="s">
        <v>16</v>
      </c>
      <c r="F7" s="1">
        <v>3275.02</v>
      </c>
      <c r="G7" s="1">
        <v>1590.59</v>
      </c>
    </row>
    <row r="8" spans="2:16" ht="12.75">
      <c r="B8" s="2" t="s">
        <v>17</v>
      </c>
      <c r="C8" s="3">
        <f>C29</f>
        <v>33369.96</v>
      </c>
      <c r="D8" s="1" t="s">
        <v>7</v>
      </c>
      <c r="E8" s="3" t="s">
        <v>18</v>
      </c>
      <c r="F8" s="3">
        <v>3275.02</v>
      </c>
      <c r="G8" s="3">
        <v>3637.48</v>
      </c>
      <c r="H8" s="3">
        <v>807.02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2000</v>
      </c>
      <c r="D9" s="1" t="s">
        <v>7</v>
      </c>
      <c r="E9" s="1" t="s">
        <v>20</v>
      </c>
      <c r="F9" s="1">
        <v>3275.02</v>
      </c>
      <c r="G9" s="1">
        <v>1590.59</v>
      </c>
    </row>
    <row r="10" spans="2:8" ht="12.75">
      <c r="B10" s="2"/>
      <c r="D10" s="1"/>
      <c r="E10" s="1" t="s">
        <v>21</v>
      </c>
      <c r="F10" s="1">
        <v>3275.02</v>
      </c>
      <c r="G10" s="1">
        <v>518.47</v>
      </c>
      <c r="H10" s="1">
        <v>807.02</v>
      </c>
    </row>
    <row r="11" spans="2:8" ht="12.75">
      <c r="B11" s="2"/>
      <c r="D11" s="1"/>
      <c r="E11" s="1" t="s">
        <v>22</v>
      </c>
      <c r="F11" s="1">
        <v>3275.02</v>
      </c>
      <c r="G11" s="1">
        <v>4803.31</v>
      </c>
      <c r="H11" s="1">
        <v>3953.02</v>
      </c>
    </row>
    <row r="12" spans="2:8" ht="12.75">
      <c r="B12" s="2" t="s">
        <v>23</v>
      </c>
      <c r="C12" s="1">
        <v>4022.21</v>
      </c>
      <c r="D12" s="1" t="s">
        <v>7</v>
      </c>
      <c r="E12" s="1" t="s">
        <v>24</v>
      </c>
      <c r="F12" s="1">
        <v>3275.02</v>
      </c>
      <c r="G12" s="1">
        <v>2109.06</v>
      </c>
      <c r="H12" s="1">
        <v>807.02</v>
      </c>
    </row>
    <row r="13" spans="2:7" ht="12.75">
      <c r="B13" s="2" t="s">
        <v>25</v>
      </c>
      <c r="C13" s="1">
        <f>C3+C5-C6</f>
        <v>25393.040000000008</v>
      </c>
      <c r="D13" s="1" t="s">
        <v>7</v>
      </c>
      <c r="E13" s="1" t="s">
        <v>26</v>
      </c>
      <c r="F13" s="1">
        <v>3275.02</v>
      </c>
      <c r="G13" s="1">
        <v>3585.87</v>
      </c>
    </row>
    <row r="14" spans="2:8" ht="12.75">
      <c r="B14" s="2"/>
      <c r="D14" s="1"/>
      <c r="F14" s="3">
        <f>F2+F3+F4+F5+F6+F7+F8+F9+F10+F11+F12+F13</f>
        <v>39300.24</v>
      </c>
      <c r="G14" s="3">
        <f>G2+G3+G4+G5+G6+G7+G8+G9+G10+G11+G12+G13</f>
        <v>31204.560000000005</v>
      </c>
      <c r="H14" s="3">
        <f>H2+H3+H4+H5+H6+H7+H8+H9+H10+H11+H12+H13</f>
        <v>6374.08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9749.640000000001</v>
      </c>
      <c r="E17" s="9">
        <v>812.47</v>
      </c>
      <c r="F17" s="9">
        <v>812.47</v>
      </c>
      <c r="G17" s="9">
        <v>812.47</v>
      </c>
      <c r="H17" s="9">
        <v>812.47</v>
      </c>
      <c r="I17" s="9">
        <v>812.47</v>
      </c>
      <c r="J17" s="9">
        <v>812.47</v>
      </c>
      <c r="K17" s="9">
        <v>812.47</v>
      </c>
      <c r="L17" s="9">
        <v>812.47</v>
      </c>
      <c r="M17" s="9">
        <v>812.47</v>
      </c>
      <c r="N17" s="9">
        <v>812.47</v>
      </c>
      <c r="O17" s="9">
        <v>812.47</v>
      </c>
      <c r="P17" s="9">
        <v>812.47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301.56</v>
      </c>
      <c r="E18" s="9">
        <v>25.13</v>
      </c>
      <c r="F18" s="9">
        <v>25.13</v>
      </c>
      <c r="G18" s="9">
        <v>25.13</v>
      </c>
      <c r="H18" s="9">
        <v>25.13</v>
      </c>
      <c r="I18" s="9">
        <v>25.13</v>
      </c>
      <c r="J18" s="9">
        <v>25.13</v>
      </c>
      <c r="K18" s="9">
        <v>25.13</v>
      </c>
      <c r="L18" s="9">
        <v>25.13</v>
      </c>
      <c r="M18" s="9">
        <v>25.13</v>
      </c>
      <c r="N18" s="9">
        <v>25.13</v>
      </c>
      <c r="O18" s="9">
        <v>25.13</v>
      </c>
      <c r="P18" s="9">
        <v>25.13</v>
      </c>
    </row>
    <row r="19" spans="1:16" ht="12.75">
      <c r="A19" s="21">
        <v>3</v>
      </c>
      <c r="B19" s="12" t="s">
        <v>37</v>
      </c>
      <c r="C19" s="9">
        <f t="shared" si="0"/>
        <v>938.1600000000003</v>
      </c>
      <c r="E19" s="13">
        <v>78.18</v>
      </c>
      <c r="F19" s="13">
        <v>78.18</v>
      </c>
      <c r="G19" s="13">
        <v>78.18</v>
      </c>
      <c r="H19" s="13">
        <v>78.18</v>
      </c>
      <c r="I19" s="13">
        <v>78.18</v>
      </c>
      <c r="J19" s="13">
        <v>78.18</v>
      </c>
      <c r="K19" s="13">
        <v>78.18</v>
      </c>
      <c r="L19" s="13">
        <v>78.18</v>
      </c>
      <c r="M19" s="13">
        <v>78.18</v>
      </c>
      <c r="N19" s="13">
        <v>78.18</v>
      </c>
      <c r="O19" s="13">
        <v>78.18</v>
      </c>
      <c r="P19" s="13">
        <v>78.18</v>
      </c>
    </row>
    <row r="20" spans="1:16" ht="12.75">
      <c r="A20" s="19">
        <v>4</v>
      </c>
      <c r="B20" s="22" t="s">
        <v>64</v>
      </c>
      <c r="C20" s="9">
        <f t="shared" si="0"/>
        <v>134.04</v>
      </c>
      <c r="E20" s="5">
        <v>134.04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6365.759999999998</v>
      </c>
      <c r="E21" s="5">
        <v>530.48</v>
      </c>
      <c r="F21" s="5">
        <v>530.48</v>
      </c>
      <c r="G21" s="5">
        <v>530.48</v>
      </c>
      <c r="H21" s="5">
        <v>530.48</v>
      </c>
      <c r="I21" s="5">
        <v>530.48</v>
      </c>
      <c r="J21" s="5">
        <v>530.48</v>
      </c>
      <c r="K21" s="5">
        <v>530.48</v>
      </c>
      <c r="L21" s="5">
        <v>530.48</v>
      </c>
      <c r="M21" s="5">
        <v>530.48</v>
      </c>
      <c r="N21" s="5">
        <v>530.48</v>
      </c>
      <c r="O21" s="5">
        <v>530.48</v>
      </c>
      <c r="P21" s="5">
        <v>530.48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7772.879999999998</v>
      </c>
      <c r="E24" s="15">
        <v>647.74</v>
      </c>
      <c r="F24" s="15">
        <v>647.74</v>
      </c>
      <c r="G24" s="15">
        <v>647.74</v>
      </c>
      <c r="H24" s="15">
        <v>647.74</v>
      </c>
      <c r="I24" s="15">
        <v>647.74</v>
      </c>
      <c r="J24" s="15">
        <v>647.74</v>
      </c>
      <c r="K24" s="15">
        <v>647.74</v>
      </c>
      <c r="L24" s="15">
        <v>647.74</v>
      </c>
      <c r="M24" s="15">
        <v>647.74</v>
      </c>
      <c r="N24" s="15">
        <v>647.74</v>
      </c>
      <c r="O24" s="15">
        <v>647.74</v>
      </c>
      <c r="P24" s="15">
        <v>647.74</v>
      </c>
    </row>
    <row r="25" spans="1:16" ht="12.75">
      <c r="A25" s="21">
        <v>9</v>
      </c>
      <c r="B25" s="16" t="s">
        <v>45</v>
      </c>
      <c r="C25" s="9">
        <f t="shared" si="0"/>
        <v>4020.48</v>
      </c>
      <c r="E25" s="5">
        <v>335.04</v>
      </c>
      <c r="F25" s="5">
        <v>335.04</v>
      </c>
      <c r="G25" s="5">
        <v>335.04</v>
      </c>
      <c r="H25" s="5">
        <v>335.04</v>
      </c>
      <c r="I25" s="5">
        <v>335.04</v>
      </c>
      <c r="J25" s="5">
        <v>335.04</v>
      </c>
      <c r="K25" s="5">
        <v>335.04</v>
      </c>
      <c r="L25" s="5">
        <v>335.04</v>
      </c>
      <c r="M25" s="5">
        <v>335.04</v>
      </c>
      <c r="N25" s="5">
        <v>335.04</v>
      </c>
      <c r="O25" s="5">
        <v>335.04</v>
      </c>
      <c r="P25" s="5">
        <v>335.04</v>
      </c>
    </row>
    <row r="26" spans="1:16" ht="12.75">
      <c r="A26" s="19">
        <v>10</v>
      </c>
      <c r="B26" s="12" t="s">
        <v>47</v>
      </c>
      <c r="C26" s="9">
        <f t="shared" si="0"/>
        <v>1340.1600000000005</v>
      </c>
      <c r="E26" s="5">
        <v>111.68</v>
      </c>
      <c r="F26" s="5">
        <v>111.68</v>
      </c>
      <c r="G26" s="5">
        <v>111.68</v>
      </c>
      <c r="H26" s="5">
        <v>111.68</v>
      </c>
      <c r="I26" s="5">
        <v>111.68</v>
      </c>
      <c r="J26" s="5">
        <v>111.68</v>
      </c>
      <c r="K26" s="5">
        <v>111.68</v>
      </c>
      <c r="L26" s="5">
        <v>111.68</v>
      </c>
      <c r="M26" s="5">
        <v>111.68</v>
      </c>
      <c r="N26" s="5">
        <v>111.68</v>
      </c>
      <c r="O26" s="5">
        <v>111.68</v>
      </c>
      <c r="P26" s="5">
        <v>111.68</v>
      </c>
    </row>
    <row r="27" spans="1:16" ht="22.5">
      <c r="A27" s="20">
        <v>11</v>
      </c>
      <c r="B27" s="12" t="s">
        <v>49</v>
      </c>
      <c r="C27" s="9">
        <f t="shared" si="0"/>
        <v>66.96</v>
      </c>
      <c r="E27" s="5">
        <v>5.58</v>
      </c>
      <c r="F27" s="5">
        <v>5.58</v>
      </c>
      <c r="G27" s="5">
        <v>5.58</v>
      </c>
      <c r="H27" s="5">
        <v>5.58</v>
      </c>
      <c r="I27" s="5">
        <v>5.58</v>
      </c>
      <c r="J27" s="5">
        <v>5.58</v>
      </c>
      <c r="K27" s="5">
        <v>5.58</v>
      </c>
      <c r="L27" s="5">
        <v>5.58</v>
      </c>
      <c r="M27" s="5">
        <v>5.58</v>
      </c>
      <c r="N27" s="5">
        <v>5.58</v>
      </c>
      <c r="O27" s="5">
        <v>5.58</v>
      </c>
      <c r="P27" s="5">
        <v>5.58</v>
      </c>
    </row>
    <row r="28" spans="1:16" ht="33.75">
      <c r="A28" s="21">
        <v>12</v>
      </c>
      <c r="B28" s="6" t="s">
        <v>51</v>
      </c>
      <c r="C28" s="9">
        <f t="shared" si="0"/>
        <v>2680.320000000001</v>
      </c>
      <c r="E28" s="15">
        <v>223.36</v>
      </c>
      <c r="F28" s="15">
        <v>223.36</v>
      </c>
      <c r="G28" s="15">
        <v>223.36</v>
      </c>
      <c r="H28" s="15">
        <v>223.36</v>
      </c>
      <c r="I28" s="15">
        <v>223.36</v>
      </c>
      <c r="J28" s="15">
        <v>223.36</v>
      </c>
      <c r="K28" s="15">
        <v>223.36</v>
      </c>
      <c r="L28" s="15">
        <v>223.36</v>
      </c>
      <c r="M28" s="15">
        <v>223.36</v>
      </c>
      <c r="N28" s="15">
        <v>223.36</v>
      </c>
      <c r="O28" s="15">
        <v>223.36</v>
      </c>
      <c r="P28" s="15">
        <v>223.36</v>
      </c>
    </row>
    <row r="29" spans="1:16" ht="12.75">
      <c r="A29" s="19"/>
      <c r="B29" s="6" t="s">
        <v>52</v>
      </c>
      <c r="C29" s="15">
        <f>SUM(C17:C28)</f>
        <v>33369.96</v>
      </c>
      <c r="E29" s="15">
        <f>SUM(E17:E28)</f>
        <v>2903.7</v>
      </c>
      <c r="F29" s="15">
        <f aca="true" t="shared" si="1" ref="F29:P29">SUM(F17:F28)</f>
        <v>2769.66</v>
      </c>
      <c r="G29" s="15">
        <f t="shared" si="1"/>
        <v>2769.66</v>
      </c>
      <c r="H29" s="15">
        <f t="shared" si="1"/>
        <v>2769.66</v>
      </c>
      <c r="I29" s="15">
        <f t="shared" si="1"/>
        <v>2769.66</v>
      </c>
      <c r="J29" s="15">
        <f t="shared" si="1"/>
        <v>2769.66</v>
      </c>
      <c r="K29" s="15">
        <f t="shared" si="1"/>
        <v>2769.66</v>
      </c>
      <c r="L29" s="15">
        <f t="shared" si="1"/>
        <v>2769.66</v>
      </c>
      <c r="M29" s="15">
        <f t="shared" si="1"/>
        <v>2769.66</v>
      </c>
      <c r="N29" s="15">
        <f t="shared" si="1"/>
        <v>2769.66</v>
      </c>
      <c r="O29" s="15">
        <f t="shared" si="1"/>
        <v>2769.66</v>
      </c>
      <c r="P29" s="15">
        <f t="shared" si="1"/>
        <v>2769.66</v>
      </c>
    </row>
    <row r="30" spans="1:16" ht="12.75">
      <c r="A30" s="19">
        <v>13</v>
      </c>
      <c r="B30" s="5" t="s">
        <v>19</v>
      </c>
      <c r="C30" s="15">
        <f>C31+C32+C33+C34</f>
        <v>2000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2000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148</v>
      </c>
      <c r="C31" s="9">
        <f>E31+F31+G31+H31+I31+J31+K31+L31+M31+N31+O31+P31</f>
        <v>2000</v>
      </c>
      <c r="E31" s="4"/>
      <c r="F31" s="4"/>
      <c r="G31" s="4"/>
      <c r="H31" s="4"/>
      <c r="I31" s="4"/>
      <c r="J31" s="4"/>
      <c r="K31" s="4">
        <v>2000</v>
      </c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35369.96</v>
      </c>
      <c r="E35" s="17">
        <f>E29+E30</f>
        <v>2903.7</v>
      </c>
      <c r="F35" s="17">
        <f aca="true" t="shared" si="3" ref="F35:P35">F29+F30</f>
        <v>2769.66</v>
      </c>
      <c r="G35" s="17">
        <f t="shared" si="3"/>
        <v>2769.66</v>
      </c>
      <c r="H35" s="17">
        <f t="shared" si="3"/>
        <v>2769.66</v>
      </c>
      <c r="I35" s="17">
        <f t="shared" si="3"/>
        <v>2769.66</v>
      </c>
      <c r="J35" s="17">
        <f t="shared" si="3"/>
        <v>2769.66</v>
      </c>
      <c r="K35" s="17">
        <f t="shared" si="3"/>
        <v>4769.66</v>
      </c>
      <c r="L35" s="17">
        <f t="shared" si="3"/>
        <v>2769.66</v>
      </c>
      <c r="M35" s="17">
        <f t="shared" si="3"/>
        <v>2769.66</v>
      </c>
      <c r="N35" s="17">
        <f t="shared" si="3"/>
        <v>2769.66</v>
      </c>
      <c r="O35" s="17">
        <f t="shared" si="3"/>
        <v>2769.66</v>
      </c>
      <c r="P35" s="17">
        <f t="shared" si="3"/>
        <v>2769.66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23" sqref="B23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260</v>
      </c>
      <c r="F1" s="1" t="s">
        <v>2</v>
      </c>
      <c r="G1" s="1" t="s">
        <v>3</v>
      </c>
    </row>
    <row r="2" spans="2:7" ht="12.75">
      <c r="B2" s="2" t="s">
        <v>261</v>
      </c>
      <c r="D2" s="1"/>
      <c r="E2" s="1" t="s">
        <v>5</v>
      </c>
      <c r="F2" s="1">
        <v>14310.02</v>
      </c>
      <c r="G2" s="1">
        <v>13319.5</v>
      </c>
    </row>
    <row r="3" spans="2:7" ht="12.75">
      <c r="B3" s="2" t="s">
        <v>6</v>
      </c>
      <c r="C3" s="1">
        <v>-368.72</v>
      </c>
      <c r="D3" s="1" t="s">
        <v>7</v>
      </c>
      <c r="E3" s="1" t="s">
        <v>8</v>
      </c>
      <c r="F3" s="1">
        <v>14310.02</v>
      </c>
      <c r="G3" s="1">
        <v>10051.36</v>
      </c>
    </row>
    <row r="4" spans="2:7" ht="12.75">
      <c r="B4" s="2" t="s">
        <v>90</v>
      </c>
      <c r="C4" s="3">
        <f>F14</f>
        <v>171720.24</v>
      </c>
      <c r="D4" s="1" t="s">
        <v>7</v>
      </c>
      <c r="E4" s="1" t="s">
        <v>10</v>
      </c>
      <c r="F4" s="1">
        <v>14310.02</v>
      </c>
      <c r="G4" s="1">
        <v>14241.53</v>
      </c>
    </row>
    <row r="5" spans="2:7" ht="12.75">
      <c r="B5" s="2" t="s">
        <v>11</v>
      </c>
      <c r="C5" s="3">
        <f>G14+H14</f>
        <v>158800.49</v>
      </c>
      <c r="D5" s="1" t="s">
        <v>7</v>
      </c>
      <c r="E5" s="1" t="s">
        <v>12</v>
      </c>
      <c r="F5" s="1">
        <v>14310.02</v>
      </c>
      <c r="G5" s="1">
        <v>16727.73</v>
      </c>
    </row>
    <row r="6" spans="2:7" ht="12.75">
      <c r="B6" s="2" t="s">
        <v>13</v>
      </c>
      <c r="C6" s="1">
        <f>C8+C9</f>
        <v>155164.40000000002</v>
      </c>
      <c r="D6" s="1" t="s">
        <v>7</v>
      </c>
      <c r="E6" s="1" t="s">
        <v>14</v>
      </c>
      <c r="F6" s="1">
        <v>14310.02</v>
      </c>
      <c r="G6" s="1">
        <v>4315.53</v>
      </c>
    </row>
    <row r="7" spans="2:7" ht="12.75">
      <c r="B7" s="2" t="s">
        <v>15</v>
      </c>
      <c r="D7" s="1"/>
      <c r="E7" s="1" t="s">
        <v>16</v>
      </c>
      <c r="F7" s="1">
        <v>14310.02</v>
      </c>
      <c r="G7" s="1">
        <v>20377.4</v>
      </c>
    </row>
    <row r="8" spans="2:16" ht="12.75">
      <c r="B8" s="2" t="s">
        <v>17</v>
      </c>
      <c r="C8" s="3">
        <f>C30</f>
        <v>155164.40000000002</v>
      </c>
      <c r="D8" s="1" t="s">
        <v>7</v>
      </c>
      <c r="E8" s="3" t="s">
        <v>18</v>
      </c>
      <c r="F8" s="3">
        <v>14310.02</v>
      </c>
      <c r="G8" s="3">
        <v>15886.75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14310.02</v>
      </c>
      <c r="G9" s="1">
        <v>7439.88</v>
      </c>
      <c r="H9" s="1">
        <v>975.21</v>
      </c>
    </row>
    <row r="10" spans="2:7" ht="12.75">
      <c r="B10" s="2"/>
      <c r="D10" s="1"/>
      <c r="E10" s="1" t="s">
        <v>21</v>
      </c>
      <c r="F10" s="1">
        <v>14310.02</v>
      </c>
      <c r="G10" s="1">
        <v>16765.24</v>
      </c>
    </row>
    <row r="11" spans="2:8" ht="12.75">
      <c r="B11" s="2"/>
      <c r="D11" s="1"/>
      <c r="E11" s="1" t="s">
        <v>22</v>
      </c>
      <c r="F11" s="1">
        <v>14310.02</v>
      </c>
      <c r="G11" s="1">
        <v>8131.55</v>
      </c>
      <c r="H11" s="1">
        <v>490.25</v>
      </c>
    </row>
    <row r="12" spans="2:7" ht="12.75">
      <c r="B12" s="2" t="s">
        <v>23</v>
      </c>
      <c r="C12" s="1">
        <v>40516.74</v>
      </c>
      <c r="D12" s="1" t="s">
        <v>7</v>
      </c>
      <c r="E12" s="1" t="s">
        <v>24</v>
      </c>
      <c r="F12" s="1">
        <v>14310.02</v>
      </c>
      <c r="G12" s="1">
        <v>11066.41</v>
      </c>
    </row>
    <row r="13" spans="2:8" ht="12.75">
      <c r="B13" s="2" t="s">
        <v>25</v>
      </c>
      <c r="C13" s="1">
        <f>C3+C5-C6</f>
        <v>3267.3699999999662</v>
      </c>
      <c r="D13" s="1" t="s">
        <v>7</v>
      </c>
      <c r="E13" s="1" t="s">
        <v>26</v>
      </c>
      <c r="F13" s="1">
        <v>14310.02</v>
      </c>
      <c r="G13" s="1">
        <v>18972.96</v>
      </c>
      <c r="H13" s="1">
        <v>39.19</v>
      </c>
    </row>
    <row r="14" spans="2:8" ht="12.75">
      <c r="B14" s="2"/>
      <c r="D14" s="1"/>
      <c r="F14" s="3">
        <f>F2+F3+F4+F5+F6+F7+F8+F9+F10+F11+F12+F13</f>
        <v>171720.24</v>
      </c>
      <c r="G14" s="3">
        <f>G2+G3+G4+G5+G6+G7+G8+G9+G10+G11+G12+G13</f>
        <v>157295.84</v>
      </c>
      <c r="H14" s="3">
        <f>H2+H3+H4+H5+H6+H7+H8+H9+H10+H11+H12+H13</f>
        <v>1504.65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37713.6</v>
      </c>
      <c r="E17" s="9">
        <v>3142.8</v>
      </c>
      <c r="F17" s="9">
        <v>3142.8</v>
      </c>
      <c r="G17" s="9">
        <v>3142.8</v>
      </c>
      <c r="H17" s="9">
        <v>3142.8</v>
      </c>
      <c r="I17" s="9">
        <v>3142.8</v>
      </c>
      <c r="J17" s="9">
        <v>3142.8</v>
      </c>
      <c r="K17" s="9">
        <v>3142.8</v>
      </c>
      <c r="L17" s="9">
        <v>3142.8</v>
      </c>
      <c r="M17" s="9">
        <v>3142.8</v>
      </c>
      <c r="N17" s="9">
        <v>3142.8</v>
      </c>
      <c r="O17" s="9">
        <v>3142.8</v>
      </c>
      <c r="P17" s="9">
        <v>3142.8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1166.4000000000003</v>
      </c>
      <c r="E18" s="9">
        <v>97.2</v>
      </c>
      <c r="F18" s="9">
        <v>97.2</v>
      </c>
      <c r="G18" s="9">
        <v>97.2</v>
      </c>
      <c r="H18" s="9">
        <v>97.2</v>
      </c>
      <c r="I18" s="9">
        <v>97.2</v>
      </c>
      <c r="J18" s="9">
        <v>97.2</v>
      </c>
      <c r="K18" s="9">
        <v>97.2</v>
      </c>
      <c r="L18" s="9">
        <v>97.2</v>
      </c>
      <c r="M18" s="9">
        <v>97.2</v>
      </c>
      <c r="N18" s="9">
        <v>97.2</v>
      </c>
      <c r="O18" s="9">
        <v>97.2</v>
      </c>
      <c r="P18" s="9">
        <v>97.2</v>
      </c>
    </row>
    <row r="19" spans="1:16" ht="12.75">
      <c r="A19" s="21">
        <v>3</v>
      </c>
      <c r="B19" s="12" t="s">
        <v>37</v>
      </c>
      <c r="C19" s="9">
        <f t="shared" si="0"/>
        <v>3628.8000000000006</v>
      </c>
      <c r="E19" s="13">
        <v>302.4</v>
      </c>
      <c r="F19" s="13">
        <v>302.4</v>
      </c>
      <c r="G19" s="13">
        <v>302.4</v>
      </c>
      <c r="H19" s="13">
        <v>302.4</v>
      </c>
      <c r="I19" s="13">
        <v>302.4</v>
      </c>
      <c r="J19" s="13">
        <v>302.4</v>
      </c>
      <c r="K19" s="13">
        <v>302.4</v>
      </c>
      <c r="L19" s="13">
        <v>302.4</v>
      </c>
      <c r="M19" s="13">
        <v>302.4</v>
      </c>
      <c r="N19" s="13">
        <v>302.4</v>
      </c>
      <c r="O19" s="13">
        <v>302.4</v>
      </c>
      <c r="P19" s="13">
        <v>302.4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24624</v>
      </c>
      <c r="E21" s="5">
        <v>2052</v>
      </c>
      <c r="F21" s="5">
        <v>2052</v>
      </c>
      <c r="G21" s="5">
        <v>2052</v>
      </c>
      <c r="H21" s="5">
        <v>2052</v>
      </c>
      <c r="I21" s="5">
        <v>2052</v>
      </c>
      <c r="J21" s="5">
        <v>2052</v>
      </c>
      <c r="K21" s="5">
        <v>2052</v>
      </c>
      <c r="L21" s="5">
        <v>2052</v>
      </c>
      <c r="M21" s="5">
        <v>2052</v>
      </c>
      <c r="N21" s="5">
        <v>2052</v>
      </c>
      <c r="O21" s="5">
        <v>2052</v>
      </c>
      <c r="P21" s="5">
        <v>2052</v>
      </c>
    </row>
    <row r="22" spans="1:16" ht="22.5">
      <c r="A22" s="21">
        <v>6</v>
      </c>
      <c r="B22" s="12" t="s">
        <v>41</v>
      </c>
      <c r="C22" s="9">
        <f t="shared" si="0"/>
        <v>9331.200000000003</v>
      </c>
      <c r="E22" s="5">
        <v>777.6</v>
      </c>
      <c r="F22" s="5">
        <v>777.6</v>
      </c>
      <c r="G22" s="5">
        <v>777.6</v>
      </c>
      <c r="H22" s="5">
        <v>777.6</v>
      </c>
      <c r="I22" s="5">
        <v>777.6</v>
      </c>
      <c r="J22" s="5">
        <v>777.6</v>
      </c>
      <c r="K22" s="5">
        <v>777.6</v>
      </c>
      <c r="L22" s="5">
        <v>777.6</v>
      </c>
      <c r="M22" s="5">
        <v>777.6</v>
      </c>
      <c r="N22" s="5">
        <v>777.6</v>
      </c>
      <c r="O22" s="5">
        <v>777.6</v>
      </c>
      <c r="P22" s="5">
        <v>777.6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30067.199999999993</v>
      </c>
      <c r="E24" s="15">
        <v>2505.6</v>
      </c>
      <c r="F24" s="15">
        <v>2505.6</v>
      </c>
      <c r="G24" s="15">
        <v>2505.6</v>
      </c>
      <c r="H24" s="15">
        <v>2505.6</v>
      </c>
      <c r="I24" s="15">
        <v>2505.6</v>
      </c>
      <c r="J24" s="15">
        <v>2505.6</v>
      </c>
      <c r="K24" s="15">
        <v>2505.6</v>
      </c>
      <c r="L24" s="15">
        <v>2505.6</v>
      </c>
      <c r="M24" s="15">
        <v>2505.6</v>
      </c>
      <c r="N24" s="15">
        <v>2505.6</v>
      </c>
      <c r="O24" s="15">
        <v>2505.6</v>
      </c>
      <c r="P24" s="15">
        <v>2505.6</v>
      </c>
    </row>
    <row r="25" spans="1:16" ht="12.75">
      <c r="A25" s="21">
        <v>9</v>
      </c>
      <c r="B25" s="16" t="s">
        <v>45</v>
      </c>
      <c r="C25" s="9">
        <f t="shared" si="0"/>
        <v>20736</v>
      </c>
      <c r="E25" s="5">
        <v>1728</v>
      </c>
      <c r="F25" s="5">
        <v>1728</v>
      </c>
      <c r="G25" s="5">
        <v>1728</v>
      </c>
      <c r="H25" s="5">
        <v>1728</v>
      </c>
      <c r="I25" s="5">
        <v>1728</v>
      </c>
      <c r="J25" s="5">
        <v>1728</v>
      </c>
      <c r="K25" s="5">
        <v>1728</v>
      </c>
      <c r="L25" s="5">
        <v>1728</v>
      </c>
      <c r="M25" s="5">
        <v>1728</v>
      </c>
      <c r="N25" s="5">
        <v>1728</v>
      </c>
      <c r="O25" s="5">
        <v>1728</v>
      </c>
      <c r="P25" s="5">
        <v>1728</v>
      </c>
    </row>
    <row r="26" spans="1:16" ht="12.75">
      <c r="A26" s="19">
        <v>10</v>
      </c>
      <c r="B26" s="12" t="s">
        <v>47</v>
      </c>
      <c r="C26" s="9">
        <f t="shared" si="0"/>
        <v>6902</v>
      </c>
      <c r="E26" s="5"/>
      <c r="F26" s="5"/>
      <c r="G26" s="5"/>
      <c r="H26" s="5"/>
      <c r="I26" s="5"/>
      <c r="J26" s="5"/>
      <c r="K26" s="5"/>
      <c r="L26" s="5">
        <v>6902</v>
      </c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259.2</v>
      </c>
      <c r="E27" s="5">
        <v>21.6</v>
      </c>
      <c r="F27" s="5">
        <v>21.6</v>
      </c>
      <c r="G27" s="5">
        <v>21.6</v>
      </c>
      <c r="H27" s="5">
        <v>21.6</v>
      </c>
      <c r="I27" s="5">
        <v>21.6</v>
      </c>
      <c r="J27" s="5">
        <v>21.6</v>
      </c>
      <c r="K27" s="5">
        <v>21.6</v>
      </c>
      <c r="L27" s="5">
        <v>21.6</v>
      </c>
      <c r="M27" s="5">
        <v>21.6</v>
      </c>
      <c r="N27" s="5">
        <v>21.6</v>
      </c>
      <c r="O27" s="5">
        <v>21.6</v>
      </c>
      <c r="P27" s="5">
        <v>21.6</v>
      </c>
    </row>
    <row r="28" spans="1:16" ht="33.75">
      <c r="A28" s="21">
        <v>12</v>
      </c>
      <c r="B28" s="6" t="s">
        <v>51</v>
      </c>
      <c r="C28" s="9">
        <f t="shared" si="0"/>
        <v>10368</v>
      </c>
      <c r="E28" s="15">
        <v>864</v>
      </c>
      <c r="F28" s="15">
        <v>864</v>
      </c>
      <c r="G28" s="15">
        <v>864</v>
      </c>
      <c r="H28" s="15">
        <v>864</v>
      </c>
      <c r="I28" s="15">
        <v>864</v>
      </c>
      <c r="J28" s="15">
        <v>864</v>
      </c>
      <c r="K28" s="15">
        <v>864</v>
      </c>
      <c r="L28" s="15">
        <v>864</v>
      </c>
      <c r="M28" s="15">
        <v>864</v>
      </c>
      <c r="N28" s="15">
        <v>864</v>
      </c>
      <c r="O28" s="15">
        <v>864</v>
      </c>
      <c r="P28" s="15">
        <v>864</v>
      </c>
    </row>
    <row r="29" spans="1:16" ht="12.75">
      <c r="A29" s="21">
        <v>13</v>
      </c>
      <c r="B29" s="6" t="s">
        <v>262</v>
      </c>
      <c r="C29" s="9">
        <f t="shared" si="0"/>
        <v>10368</v>
      </c>
      <c r="E29" s="15">
        <v>864</v>
      </c>
      <c r="F29" s="15">
        <v>864</v>
      </c>
      <c r="G29" s="15">
        <v>864</v>
      </c>
      <c r="H29" s="15">
        <v>864</v>
      </c>
      <c r="I29" s="15">
        <v>864</v>
      </c>
      <c r="J29" s="15">
        <v>864</v>
      </c>
      <c r="K29" s="15">
        <v>864</v>
      </c>
      <c r="L29" s="15">
        <v>864</v>
      </c>
      <c r="M29" s="15">
        <v>864</v>
      </c>
      <c r="N29" s="15">
        <v>864</v>
      </c>
      <c r="O29" s="15">
        <v>864</v>
      </c>
      <c r="P29" s="15">
        <v>864</v>
      </c>
    </row>
    <row r="30" spans="1:16" ht="12.75">
      <c r="A30" s="19"/>
      <c r="B30" s="6" t="s">
        <v>52</v>
      </c>
      <c r="C30" s="15">
        <f>SUM(C17:C29)</f>
        <v>155164.40000000002</v>
      </c>
      <c r="E30" s="15">
        <f>SUM(E17:E29)</f>
        <v>12355.2</v>
      </c>
      <c r="F30" s="15">
        <f aca="true" t="shared" si="1" ref="F30:P30">SUM(F17:F29)</f>
        <v>12355.2</v>
      </c>
      <c r="G30" s="15">
        <f t="shared" si="1"/>
        <v>12355.2</v>
      </c>
      <c r="H30" s="15">
        <f t="shared" si="1"/>
        <v>12355.2</v>
      </c>
      <c r="I30" s="15">
        <f t="shared" si="1"/>
        <v>12355.2</v>
      </c>
      <c r="J30" s="15">
        <f t="shared" si="1"/>
        <v>12355.2</v>
      </c>
      <c r="K30" s="15">
        <f t="shared" si="1"/>
        <v>12355.2</v>
      </c>
      <c r="L30" s="15">
        <f t="shared" si="1"/>
        <v>19257.199999999997</v>
      </c>
      <c r="M30" s="15">
        <f t="shared" si="1"/>
        <v>12355.2</v>
      </c>
      <c r="N30" s="15">
        <f t="shared" si="1"/>
        <v>12355.2</v>
      </c>
      <c r="O30" s="15">
        <f t="shared" si="1"/>
        <v>12355.2</v>
      </c>
      <c r="P30" s="15">
        <f t="shared" si="1"/>
        <v>12355.2</v>
      </c>
    </row>
    <row r="31" spans="1:16" ht="12.75">
      <c r="A31" s="19">
        <v>14</v>
      </c>
      <c r="B31" s="5" t="s">
        <v>19</v>
      </c>
      <c r="C31" s="15">
        <f>C32+C33+C34+C35</f>
        <v>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3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155164.40000000002</v>
      </c>
      <c r="E36" s="17">
        <f>E30+E31</f>
        <v>12355.2</v>
      </c>
      <c r="F36" s="17">
        <f aca="true" t="shared" si="3" ref="F36:P36">F30+F31</f>
        <v>12355.2</v>
      </c>
      <c r="G36" s="17">
        <f t="shared" si="3"/>
        <v>12355.2</v>
      </c>
      <c r="H36" s="17">
        <f t="shared" si="3"/>
        <v>12355.2</v>
      </c>
      <c r="I36" s="17">
        <f t="shared" si="3"/>
        <v>12355.2</v>
      </c>
      <c r="J36" s="17">
        <f t="shared" si="3"/>
        <v>12355.2</v>
      </c>
      <c r="K36" s="17">
        <f t="shared" si="3"/>
        <v>12355.2</v>
      </c>
      <c r="L36" s="17">
        <f t="shared" si="3"/>
        <v>19257.199999999997</v>
      </c>
      <c r="M36" s="17">
        <f t="shared" si="3"/>
        <v>12355.2</v>
      </c>
      <c r="N36" s="17">
        <f t="shared" si="3"/>
        <v>12355.2</v>
      </c>
      <c r="O36" s="17">
        <f t="shared" si="3"/>
        <v>12355.2</v>
      </c>
      <c r="P36" s="17">
        <f t="shared" si="3"/>
        <v>12355.2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158</v>
      </c>
      <c r="F1" s="1" t="s">
        <v>2</v>
      </c>
      <c r="G1" s="1" t="s">
        <v>3</v>
      </c>
    </row>
    <row r="2" spans="2:8" ht="12.75">
      <c r="B2" s="2" t="s">
        <v>263</v>
      </c>
      <c r="D2" s="1"/>
      <c r="E2" s="1" t="s">
        <v>5</v>
      </c>
      <c r="F2" s="1">
        <v>77399.76</v>
      </c>
      <c r="G2" s="1">
        <v>44740.13</v>
      </c>
      <c r="H2" s="1">
        <v>828.8</v>
      </c>
    </row>
    <row r="3" spans="2:8" ht="12.75">
      <c r="B3" s="2" t="s">
        <v>6</v>
      </c>
      <c r="C3" s="1">
        <v>235866.51</v>
      </c>
      <c r="D3" s="1" t="s">
        <v>7</v>
      </c>
      <c r="E3" s="1" t="s">
        <v>8</v>
      </c>
      <c r="F3" s="1">
        <v>77399.76</v>
      </c>
      <c r="G3" s="1">
        <v>79409.19</v>
      </c>
      <c r="H3" s="1">
        <v>2838.45</v>
      </c>
    </row>
    <row r="4" spans="2:8" ht="12.75">
      <c r="B4" s="2" t="s">
        <v>90</v>
      </c>
      <c r="C4" s="3">
        <f>F14</f>
        <v>929157.67</v>
      </c>
      <c r="D4" s="1" t="s">
        <v>7</v>
      </c>
      <c r="E4" s="1" t="s">
        <v>10</v>
      </c>
      <c r="F4" s="1">
        <v>77399.76</v>
      </c>
      <c r="G4" s="1">
        <v>81789.51</v>
      </c>
      <c r="H4" s="1">
        <v>959.16</v>
      </c>
    </row>
    <row r="5" spans="2:8" ht="12.75">
      <c r="B5" s="2" t="s">
        <v>11</v>
      </c>
      <c r="C5" s="3">
        <f>G14+H14</f>
        <v>923850.6500000003</v>
      </c>
      <c r="D5" s="1" t="s">
        <v>7</v>
      </c>
      <c r="E5" s="1" t="s">
        <v>12</v>
      </c>
      <c r="F5" s="1">
        <v>77417.79</v>
      </c>
      <c r="G5" s="1">
        <v>65574.63</v>
      </c>
      <c r="H5" s="1">
        <v>1159.86</v>
      </c>
    </row>
    <row r="6" spans="2:8" ht="12.75">
      <c r="B6" s="2" t="s">
        <v>13</v>
      </c>
      <c r="C6" s="1">
        <f>C8+C9</f>
        <v>850986.1599999999</v>
      </c>
      <c r="D6" s="1" t="s">
        <v>7</v>
      </c>
      <c r="E6" s="1" t="s">
        <v>14</v>
      </c>
      <c r="F6" s="1">
        <v>77392.82</v>
      </c>
      <c r="G6" s="1">
        <v>63111.33</v>
      </c>
      <c r="H6" s="1">
        <v>23974.44</v>
      </c>
    </row>
    <row r="7" spans="2:8" ht="12.75">
      <c r="B7" s="2" t="s">
        <v>15</v>
      </c>
      <c r="D7" s="1"/>
      <c r="E7" s="1" t="s">
        <v>16</v>
      </c>
      <c r="F7" s="1">
        <v>77392.82</v>
      </c>
      <c r="G7" s="1">
        <v>73165.16</v>
      </c>
      <c r="H7" s="1">
        <v>35.41</v>
      </c>
    </row>
    <row r="8" spans="2:16" ht="12.75">
      <c r="B8" s="2" t="s">
        <v>17</v>
      </c>
      <c r="C8" s="3">
        <f>C30</f>
        <v>822536.1599999999</v>
      </c>
      <c r="D8" s="1" t="s">
        <v>7</v>
      </c>
      <c r="E8" s="3" t="s">
        <v>18</v>
      </c>
      <c r="F8" s="3">
        <v>77392.82</v>
      </c>
      <c r="G8" s="3">
        <v>77837.71</v>
      </c>
      <c r="H8" s="3">
        <v>1565.92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28450</v>
      </c>
      <c r="D9" s="1" t="s">
        <v>7</v>
      </c>
      <c r="E9" s="1" t="s">
        <v>20</v>
      </c>
      <c r="F9" s="1">
        <v>77408.35</v>
      </c>
      <c r="G9" s="1">
        <v>89127.94</v>
      </c>
      <c r="H9" s="1">
        <v>10167.11</v>
      </c>
    </row>
    <row r="10" spans="2:8" ht="12.75">
      <c r="B10" s="2"/>
      <c r="D10" s="1"/>
      <c r="E10" s="1" t="s">
        <v>21</v>
      </c>
      <c r="F10" s="1">
        <v>77408.35</v>
      </c>
      <c r="G10" s="1">
        <v>71228.9</v>
      </c>
      <c r="H10" s="1">
        <v>7218.68</v>
      </c>
    </row>
    <row r="11" spans="2:8" ht="12.75">
      <c r="B11" s="2"/>
      <c r="D11" s="1"/>
      <c r="E11" s="1" t="s">
        <v>22</v>
      </c>
      <c r="F11" s="1">
        <v>77430.54</v>
      </c>
      <c r="G11" s="1">
        <v>67050.17</v>
      </c>
      <c r="H11" s="1">
        <v>116.53</v>
      </c>
    </row>
    <row r="12" spans="2:8" ht="12.75">
      <c r="B12" s="2" t="s">
        <v>23</v>
      </c>
      <c r="C12" s="1">
        <v>160858.33</v>
      </c>
      <c r="D12" s="1" t="s">
        <v>7</v>
      </c>
      <c r="E12" s="1" t="s">
        <v>24</v>
      </c>
      <c r="F12" s="1">
        <v>77430.54</v>
      </c>
      <c r="G12" s="1">
        <v>66149.8</v>
      </c>
      <c r="H12" s="1">
        <v>3103.77</v>
      </c>
    </row>
    <row r="13" spans="2:8" ht="12.75">
      <c r="B13" s="2" t="s">
        <v>25</v>
      </c>
      <c r="C13" s="1">
        <f>C3+C5-C6</f>
        <v>308731.00000000023</v>
      </c>
      <c r="D13" s="1" t="s">
        <v>7</v>
      </c>
      <c r="E13" s="1" t="s">
        <v>26</v>
      </c>
      <c r="F13" s="1">
        <v>77684.36</v>
      </c>
      <c r="G13" s="1">
        <v>92144.64</v>
      </c>
      <c r="H13" s="1">
        <v>553.41</v>
      </c>
    </row>
    <row r="14" spans="2:8" ht="12.75">
      <c r="B14" s="2"/>
      <c r="D14" s="1"/>
      <c r="F14" s="3">
        <f>F2+F3+F4+F5+F6+F7+F8+F9+F10+F11+F12+F13</f>
        <v>929157.67</v>
      </c>
      <c r="G14" s="3">
        <f>G2+G3+G4+G5+G6+G7+G8+G9+G10+G11+G12+G13</f>
        <v>871329.1100000002</v>
      </c>
      <c r="H14" s="3">
        <f>H2+H3+H4+H5+H6+H7+H8+H9+H10+H11+H12+H13</f>
        <v>52521.54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4">
        <v>1</v>
      </c>
      <c r="B17" s="8" t="s">
        <v>33</v>
      </c>
      <c r="C17" s="9">
        <f>E17+F17+G17+H17+I17+J17+K17+L17+M17+N17+O17+P17</f>
        <v>194866.56000000003</v>
      </c>
      <c r="E17" s="9">
        <v>16238.88</v>
      </c>
      <c r="F17" s="9">
        <v>16238.88</v>
      </c>
      <c r="G17" s="9">
        <v>16238.88</v>
      </c>
      <c r="H17" s="9">
        <v>16238.88</v>
      </c>
      <c r="I17" s="9">
        <v>16238.88</v>
      </c>
      <c r="J17" s="9">
        <v>16238.88</v>
      </c>
      <c r="K17" s="9">
        <v>16238.88</v>
      </c>
      <c r="L17" s="9">
        <v>16238.88</v>
      </c>
      <c r="M17" s="9">
        <v>16238.88</v>
      </c>
      <c r="N17" s="9">
        <v>16238.88</v>
      </c>
      <c r="O17" s="9">
        <v>16238.88</v>
      </c>
      <c r="P17" s="9">
        <v>16238.88</v>
      </c>
    </row>
    <row r="18" spans="1:16" ht="12.75">
      <c r="A18" s="4">
        <v>2</v>
      </c>
      <c r="B18" s="8" t="s">
        <v>35</v>
      </c>
      <c r="C18" s="9">
        <f aca="true" t="shared" si="0" ref="C18:C29">E18+F18+G18+H18+I18+J18+K18+L18+M18+N18+O18+P18</f>
        <v>6026.759999999998</v>
      </c>
      <c r="E18" s="9">
        <v>502.23</v>
      </c>
      <c r="F18" s="9">
        <v>502.23</v>
      </c>
      <c r="G18" s="9">
        <v>502.23</v>
      </c>
      <c r="H18" s="9">
        <v>502.23</v>
      </c>
      <c r="I18" s="9">
        <v>502.23</v>
      </c>
      <c r="J18" s="9">
        <v>502.23</v>
      </c>
      <c r="K18" s="9">
        <v>502.23</v>
      </c>
      <c r="L18" s="9">
        <v>502.23</v>
      </c>
      <c r="M18" s="9">
        <v>502.23</v>
      </c>
      <c r="N18" s="9">
        <v>502.23</v>
      </c>
      <c r="O18" s="9">
        <v>502.23</v>
      </c>
      <c r="P18" s="9">
        <v>502.23</v>
      </c>
    </row>
    <row r="19" spans="1:16" ht="12.75">
      <c r="A19" s="4">
        <v>3</v>
      </c>
      <c r="B19" s="12" t="s">
        <v>37</v>
      </c>
      <c r="C19" s="9">
        <f t="shared" si="0"/>
        <v>18750</v>
      </c>
      <c r="E19" s="13">
        <v>1562.5</v>
      </c>
      <c r="F19" s="13">
        <v>1562.5</v>
      </c>
      <c r="G19" s="13">
        <v>1562.5</v>
      </c>
      <c r="H19" s="13">
        <v>1562.5</v>
      </c>
      <c r="I19" s="13">
        <v>1562.5</v>
      </c>
      <c r="J19" s="13">
        <v>1562.5</v>
      </c>
      <c r="K19" s="13">
        <v>1562.5</v>
      </c>
      <c r="L19" s="13">
        <v>1562.5</v>
      </c>
      <c r="M19" s="13">
        <v>1562.5</v>
      </c>
      <c r="N19" s="13">
        <v>1562.5</v>
      </c>
      <c r="O19" s="13">
        <v>1562.5</v>
      </c>
      <c r="P19" s="13">
        <v>1562.5</v>
      </c>
    </row>
    <row r="20" spans="1:16" ht="12.75">
      <c r="A20" s="4">
        <v>4</v>
      </c>
      <c r="B20" s="22" t="s">
        <v>161</v>
      </c>
      <c r="C20" s="9">
        <f t="shared" si="0"/>
        <v>2678.52</v>
      </c>
      <c r="E20" s="5">
        <v>2678.52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4">
        <v>5</v>
      </c>
      <c r="B21" s="12" t="s">
        <v>39</v>
      </c>
      <c r="C21" s="9">
        <f t="shared" si="0"/>
        <v>127232.39999999998</v>
      </c>
      <c r="E21" s="5">
        <v>10602.7</v>
      </c>
      <c r="F21" s="5">
        <v>10602.7</v>
      </c>
      <c r="G21" s="5">
        <v>10602.7</v>
      </c>
      <c r="H21" s="5">
        <v>10602.7</v>
      </c>
      <c r="I21" s="5">
        <v>10602.7</v>
      </c>
      <c r="J21" s="5">
        <v>10602.7</v>
      </c>
      <c r="K21" s="5">
        <v>10602.7</v>
      </c>
      <c r="L21" s="5">
        <v>10602.7</v>
      </c>
      <c r="M21" s="5">
        <v>10602.7</v>
      </c>
      <c r="N21" s="5">
        <v>10602.7</v>
      </c>
      <c r="O21" s="5">
        <v>10602.7</v>
      </c>
      <c r="P21" s="5">
        <v>10602.7</v>
      </c>
    </row>
    <row r="22" spans="1:16" ht="22.5">
      <c r="A22" s="4">
        <v>6</v>
      </c>
      <c r="B22" s="12" t="s">
        <v>41</v>
      </c>
      <c r="C22" s="9">
        <f t="shared" si="0"/>
        <v>48214.44</v>
      </c>
      <c r="E22" s="5">
        <v>4017.87</v>
      </c>
      <c r="F22" s="5">
        <v>4017.87</v>
      </c>
      <c r="G22" s="5">
        <v>4017.87</v>
      </c>
      <c r="H22" s="5">
        <v>4017.87</v>
      </c>
      <c r="I22" s="5">
        <v>4017.87</v>
      </c>
      <c r="J22" s="5">
        <v>4017.87</v>
      </c>
      <c r="K22" s="5">
        <v>4017.87</v>
      </c>
      <c r="L22" s="5">
        <v>4017.87</v>
      </c>
      <c r="M22" s="5">
        <v>4017.87</v>
      </c>
      <c r="N22" s="5">
        <v>4017.87</v>
      </c>
      <c r="O22" s="5">
        <v>4017.87</v>
      </c>
      <c r="P22" s="5">
        <v>4017.87</v>
      </c>
    </row>
    <row r="23" spans="1:16" ht="12.75">
      <c r="A23" s="4">
        <v>7</v>
      </c>
      <c r="B23" s="16" t="s">
        <v>126</v>
      </c>
      <c r="C23" s="9">
        <f t="shared" si="0"/>
        <v>97311.24000000003</v>
      </c>
      <c r="E23" s="5">
        <v>8109.27</v>
      </c>
      <c r="F23" s="5">
        <v>8109.27</v>
      </c>
      <c r="G23" s="5">
        <v>8109.27</v>
      </c>
      <c r="H23" s="5">
        <v>8109.27</v>
      </c>
      <c r="I23" s="5">
        <v>8109.27</v>
      </c>
      <c r="J23" s="5">
        <v>8109.27</v>
      </c>
      <c r="K23" s="5">
        <v>8109.27</v>
      </c>
      <c r="L23" s="5">
        <v>8109.27</v>
      </c>
      <c r="M23" s="5">
        <v>8109.27</v>
      </c>
      <c r="N23" s="5">
        <v>8109.27</v>
      </c>
      <c r="O23" s="5">
        <v>8109.27</v>
      </c>
      <c r="P23" s="5">
        <v>8109.27</v>
      </c>
    </row>
    <row r="24" spans="1:16" ht="12.75">
      <c r="A24" s="4">
        <v>8</v>
      </c>
      <c r="B24" s="12" t="s">
        <v>65</v>
      </c>
      <c r="C24" s="9">
        <f t="shared" si="0"/>
        <v>10044.719999999996</v>
      </c>
      <c r="E24" s="5">
        <v>837.06</v>
      </c>
      <c r="F24" s="5">
        <v>837.06</v>
      </c>
      <c r="G24" s="5">
        <v>837.06</v>
      </c>
      <c r="H24" s="5">
        <v>837.06</v>
      </c>
      <c r="I24" s="5">
        <v>837.06</v>
      </c>
      <c r="J24" s="5">
        <v>837.06</v>
      </c>
      <c r="K24" s="5">
        <v>837.06</v>
      </c>
      <c r="L24" s="5">
        <v>837.06</v>
      </c>
      <c r="M24" s="5">
        <v>837.06</v>
      </c>
      <c r="N24" s="5">
        <v>837.06</v>
      </c>
      <c r="O24" s="5">
        <v>837.06</v>
      </c>
      <c r="P24" s="5">
        <v>837.06</v>
      </c>
    </row>
    <row r="25" spans="1:16" ht="45">
      <c r="A25" s="4">
        <v>9</v>
      </c>
      <c r="B25" s="12" t="s">
        <v>66</v>
      </c>
      <c r="C25" s="9">
        <f t="shared" si="0"/>
        <v>155357.51999999996</v>
      </c>
      <c r="E25" s="15">
        <v>12946.46</v>
      </c>
      <c r="F25" s="15">
        <v>12946.46</v>
      </c>
      <c r="G25" s="15">
        <v>12946.46</v>
      </c>
      <c r="H25" s="15">
        <v>12946.46</v>
      </c>
      <c r="I25" s="15">
        <v>12946.46</v>
      </c>
      <c r="J25" s="15">
        <v>12946.46</v>
      </c>
      <c r="K25" s="15">
        <v>12946.46</v>
      </c>
      <c r="L25" s="15">
        <v>12946.46</v>
      </c>
      <c r="M25" s="15">
        <v>12946.46</v>
      </c>
      <c r="N25" s="15">
        <v>12946.46</v>
      </c>
      <c r="O25" s="15">
        <v>12946.46</v>
      </c>
      <c r="P25" s="15">
        <v>12946.46</v>
      </c>
    </row>
    <row r="26" spans="1:16" ht="12.75">
      <c r="A26" s="4">
        <v>10</v>
      </c>
      <c r="B26" s="16" t="s">
        <v>45</v>
      </c>
      <c r="C26" s="9">
        <f t="shared" si="0"/>
        <v>80357.28000000001</v>
      </c>
      <c r="E26" s="5">
        <v>6696.44</v>
      </c>
      <c r="F26" s="5">
        <v>6696.44</v>
      </c>
      <c r="G26" s="5">
        <v>6696.44</v>
      </c>
      <c r="H26" s="5">
        <v>6696.44</v>
      </c>
      <c r="I26" s="5">
        <v>6696.44</v>
      </c>
      <c r="J26" s="5">
        <v>6696.44</v>
      </c>
      <c r="K26" s="5">
        <v>6696.44</v>
      </c>
      <c r="L26" s="5">
        <v>6696.44</v>
      </c>
      <c r="M26" s="5">
        <v>6696.44</v>
      </c>
      <c r="N26" s="5">
        <v>6696.44</v>
      </c>
      <c r="O26" s="5">
        <v>6696.44</v>
      </c>
      <c r="P26" s="5">
        <v>6696.44</v>
      </c>
    </row>
    <row r="27" spans="1:16" ht="12.75">
      <c r="A27" s="4">
        <v>11</v>
      </c>
      <c r="B27" s="12" t="s">
        <v>47</v>
      </c>
      <c r="C27" s="9">
        <f t="shared" si="0"/>
        <v>26785.800000000007</v>
      </c>
      <c r="E27" s="5">
        <v>2232.15</v>
      </c>
      <c r="F27" s="5">
        <v>2232.15</v>
      </c>
      <c r="G27" s="5">
        <v>2232.15</v>
      </c>
      <c r="H27" s="5">
        <v>2232.15</v>
      </c>
      <c r="I27" s="5">
        <v>2232.15</v>
      </c>
      <c r="J27" s="5">
        <v>2232.15</v>
      </c>
      <c r="K27" s="5">
        <v>2232.15</v>
      </c>
      <c r="L27" s="5">
        <v>2232.15</v>
      </c>
      <c r="M27" s="5">
        <v>2232.15</v>
      </c>
      <c r="N27" s="5">
        <v>2232.15</v>
      </c>
      <c r="O27" s="5">
        <v>2232.15</v>
      </c>
      <c r="P27" s="5">
        <v>2232.15</v>
      </c>
    </row>
    <row r="28" spans="1:16" ht="22.5">
      <c r="A28" s="4">
        <v>12</v>
      </c>
      <c r="B28" s="12" t="s">
        <v>49</v>
      </c>
      <c r="C28" s="9">
        <f t="shared" si="0"/>
        <v>1339.3199999999997</v>
      </c>
      <c r="E28" s="5">
        <v>111.61</v>
      </c>
      <c r="F28" s="5">
        <v>111.61</v>
      </c>
      <c r="G28" s="5">
        <v>111.61</v>
      </c>
      <c r="H28" s="5">
        <v>111.61</v>
      </c>
      <c r="I28" s="5">
        <v>111.61</v>
      </c>
      <c r="J28" s="5">
        <v>111.61</v>
      </c>
      <c r="K28" s="5">
        <v>111.61</v>
      </c>
      <c r="L28" s="5">
        <v>111.61</v>
      </c>
      <c r="M28" s="5">
        <v>111.61</v>
      </c>
      <c r="N28" s="5">
        <v>111.61</v>
      </c>
      <c r="O28" s="5">
        <v>111.61</v>
      </c>
      <c r="P28" s="5">
        <v>111.61</v>
      </c>
    </row>
    <row r="29" spans="1:16" ht="33.75">
      <c r="A29" s="4">
        <v>13</v>
      </c>
      <c r="B29" s="6" t="s">
        <v>51</v>
      </c>
      <c r="C29" s="9">
        <f t="shared" si="0"/>
        <v>53571.60000000001</v>
      </c>
      <c r="E29" s="15">
        <v>4464.3</v>
      </c>
      <c r="F29" s="15">
        <v>4464.3</v>
      </c>
      <c r="G29" s="15">
        <v>4464.3</v>
      </c>
      <c r="H29" s="15">
        <v>4464.3</v>
      </c>
      <c r="I29" s="15">
        <v>4464.3</v>
      </c>
      <c r="J29" s="15">
        <v>4464.3</v>
      </c>
      <c r="K29" s="15">
        <v>4464.3</v>
      </c>
      <c r="L29" s="15">
        <v>4464.3</v>
      </c>
      <c r="M29" s="15">
        <v>4464.3</v>
      </c>
      <c r="N29" s="15">
        <v>4464.3</v>
      </c>
      <c r="O29" s="15">
        <v>4464.3</v>
      </c>
      <c r="P29" s="15">
        <v>4464.3</v>
      </c>
    </row>
    <row r="30" spans="1:16" ht="12.75">
      <c r="A30" s="4"/>
      <c r="B30" s="6" t="s">
        <v>52</v>
      </c>
      <c r="C30" s="15">
        <f>SUM(C17:C29)</f>
        <v>822536.1599999999</v>
      </c>
      <c r="E30" s="15">
        <f>SUM(E17:E29)</f>
        <v>70999.99</v>
      </c>
      <c r="F30" s="15">
        <f>SUM(F17:F29)</f>
        <v>68321.47</v>
      </c>
      <c r="G30" s="15">
        <f>SUM(G17:G29)</f>
        <v>68321.47</v>
      </c>
      <c r="H30" s="15">
        <f>SUM(H17:H29)</f>
        <v>68321.47</v>
      </c>
      <c r="I30" s="15">
        <f aca="true" t="shared" si="1" ref="I30:P30">SUM(I17:I29)</f>
        <v>68321.47</v>
      </c>
      <c r="J30" s="15">
        <f t="shared" si="1"/>
        <v>68321.47</v>
      </c>
      <c r="K30" s="15">
        <f t="shared" si="1"/>
        <v>68321.47</v>
      </c>
      <c r="L30" s="15">
        <f t="shared" si="1"/>
        <v>68321.47</v>
      </c>
      <c r="M30" s="15">
        <f t="shared" si="1"/>
        <v>68321.47</v>
      </c>
      <c r="N30" s="15">
        <f t="shared" si="1"/>
        <v>68321.47</v>
      </c>
      <c r="O30" s="15">
        <f t="shared" si="1"/>
        <v>68321.47</v>
      </c>
      <c r="P30" s="15">
        <f t="shared" si="1"/>
        <v>68321.47</v>
      </c>
    </row>
    <row r="31" spans="1:16" ht="12.75">
      <c r="A31" s="4">
        <v>14</v>
      </c>
      <c r="B31" s="5" t="s">
        <v>19</v>
      </c>
      <c r="C31" s="15">
        <f>C32+C33+C34+C35+C36</f>
        <v>28450</v>
      </c>
      <c r="E31" s="15">
        <f>E32+E33+E34+E35</f>
        <v>0</v>
      </c>
      <c r="F31" s="15">
        <f aca="true" t="shared" si="2" ref="F31:P31">F32+F33+F34+F35</f>
        <v>100</v>
      </c>
      <c r="G31" s="15">
        <f t="shared" si="2"/>
        <v>22400</v>
      </c>
      <c r="H31" s="15">
        <f t="shared" si="2"/>
        <v>0</v>
      </c>
      <c r="I31" s="15">
        <f t="shared" si="2"/>
        <v>1050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4000</v>
      </c>
      <c r="N31" s="15">
        <f>N32+N33+N34+N35+N36</f>
        <v>900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264</v>
      </c>
      <c r="C32" s="9">
        <f>E32+F32+G32+H32+I32+J32+K32+L32+M32+N32+O32+P32</f>
        <v>100</v>
      </c>
      <c r="E32" s="4"/>
      <c r="F32" s="4">
        <v>100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265</v>
      </c>
      <c r="C33" s="9">
        <f>E33+F33+G33+H33+I33+J33+K33+L33+M33+N33+O33+P33</f>
        <v>22400</v>
      </c>
      <c r="E33" s="4"/>
      <c r="F33" s="4"/>
      <c r="G33" s="4">
        <v>22400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266</v>
      </c>
      <c r="C34" s="9">
        <f>E34+F34+G34+H34+I34+J34+K34+L34+M34+N34+O34+P34</f>
        <v>1050</v>
      </c>
      <c r="E34" s="4"/>
      <c r="F34" s="4"/>
      <c r="G34" s="4"/>
      <c r="H34" s="4"/>
      <c r="I34" s="4">
        <v>1050</v>
      </c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267</v>
      </c>
      <c r="C35" s="9">
        <f>E35+F35+G35+H35+I35+J35+K35+L35+M35+N35+O35+P35</f>
        <v>4000</v>
      </c>
      <c r="E35" s="4"/>
      <c r="F35" s="4"/>
      <c r="G35" s="4"/>
      <c r="H35" s="4"/>
      <c r="I35" s="4"/>
      <c r="J35" s="4"/>
      <c r="K35" s="4"/>
      <c r="L35" s="4"/>
      <c r="M35" s="4">
        <v>4000</v>
      </c>
      <c r="N35" s="4"/>
      <c r="O35" s="4"/>
      <c r="P35" s="4"/>
    </row>
    <row r="36" spans="1:16" ht="12.75">
      <c r="A36" s="4"/>
      <c r="B36" s="4" t="s">
        <v>268</v>
      </c>
      <c r="C36" s="9">
        <f>E36+F36+G36+H36+I36+J36+K36+L36+M36+N36+O36+P36</f>
        <v>900</v>
      </c>
      <c r="E36" s="4"/>
      <c r="F36" s="4"/>
      <c r="G36" s="4"/>
      <c r="H36" s="4"/>
      <c r="I36" s="4"/>
      <c r="J36" s="4"/>
      <c r="K36" s="4"/>
      <c r="L36" s="4"/>
      <c r="M36" s="4"/>
      <c r="N36" s="4">
        <v>900</v>
      </c>
      <c r="O36" s="4"/>
      <c r="P36" s="4"/>
    </row>
    <row r="37" spans="1:16" ht="12.75">
      <c r="A37" s="4"/>
      <c r="B37" s="4" t="s">
        <v>56</v>
      </c>
      <c r="C37" s="17">
        <f>C30+C31</f>
        <v>850986.1599999999</v>
      </c>
      <c r="E37" s="17">
        <f>E30+E31</f>
        <v>70999.99</v>
      </c>
      <c r="F37" s="17">
        <f aca="true" t="shared" si="3" ref="F37:P37">F30+F31</f>
        <v>68421.47</v>
      </c>
      <c r="G37" s="17">
        <f t="shared" si="3"/>
        <v>90721.47</v>
      </c>
      <c r="H37" s="17">
        <f t="shared" si="3"/>
        <v>68321.47</v>
      </c>
      <c r="I37" s="17">
        <f t="shared" si="3"/>
        <v>69371.47</v>
      </c>
      <c r="J37" s="17">
        <f t="shared" si="3"/>
        <v>68321.47</v>
      </c>
      <c r="K37" s="17">
        <f t="shared" si="3"/>
        <v>68321.47</v>
      </c>
      <c r="L37" s="17">
        <f t="shared" si="3"/>
        <v>68321.47</v>
      </c>
      <c r="M37" s="17">
        <f t="shared" si="3"/>
        <v>72321.47</v>
      </c>
      <c r="N37" s="17">
        <f t="shared" si="3"/>
        <v>69221.47</v>
      </c>
      <c r="O37" s="17">
        <f t="shared" si="3"/>
        <v>68321.47</v>
      </c>
      <c r="P37" s="17">
        <f t="shared" si="3"/>
        <v>68321.47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10" sqref="B1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269</v>
      </c>
      <c r="F1" s="1" t="s">
        <v>2</v>
      </c>
      <c r="G1" s="1" t="s">
        <v>3</v>
      </c>
    </row>
    <row r="2" spans="2:7" ht="12.75">
      <c r="B2" s="2" t="s">
        <v>270</v>
      </c>
      <c r="D2" s="1"/>
      <c r="E2" s="1" t="s">
        <v>5</v>
      </c>
      <c r="F2" s="1">
        <v>1002.36</v>
      </c>
      <c r="G2" s="1">
        <v>758.79</v>
      </c>
    </row>
    <row r="3" spans="2:7" ht="12.75">
      <c r="B3" s="2" t="s">
        <v>6</v>
      </c>
      <c r="C3" s="1">
        <v>-1368.1</v>
      </c>
      <c r="D3" s="1" t="s">
        <v>7</v>
      </c>
      <c r="E3" s="1" t="s">
        <v>8</v>
      </c>
      <c r="F3" s="1">
        <v>1002.36</v>
      </c>
      <c r="G3" s="1">
        <v>1666.64</v>
      </c>
    </row>
    <row r="4" spans="2:7" ht="12.75">
      <c r="B4" s="2" t="s">
        <v>81</v>
      </c>
      <c r="C4" s="3">
        <f>F14</f>
        <v>12045.869999999997</v>
      </c>
      <c r="D4" s="1" t="s">
        <v>7</v>
      </c>
      <c r="E4" s="1" t="s">
        <v>10</v>
      </c>
      <c r="F4" s="1">
        <v>1002.36</v>
      </c>
      <c r="G4" s="1">
        <v>454.65</v>
      </c>
    </row>
    <row r="5" spans="2:7" ht="12.75">
      <c r="B5" s="2" t="s">
        <v>70</v>
      </c>
      <c r="C5" s="3">
        <f>G14+H14</f>
        <v>10921.54</v>
      </c>
      <c r="D5" s="1" t="s">
        <v>7</v>
      </c>
      <c r="E5" s="1" t="s">
        <v>12</v>
      </c>
      <c r="F5" s="1">
        <v>1004.31</v>
      </c>
      <c r="G5" s="1">
        <v>739.65</v>
      </c>
    </row>
    <row r="6" spans="2:7" ht="12.75">
      <c r="B6" s="2" t="s">
        <v>63</v>
      </c>
      <c r="C6" s="1">
        <f>C8+C9</f>
        <v>12028.32</v>
      </c>
      <c r="D6" s="1" t="s">
        <v>7</v>
      </c>
      <c r="E6" s="1" t="s">
        <v>14</v>
      </c>
      <c r="F6" s="1">
        <v>1004.31</v>
      </c>
      <c r="G6" s="1">
        <v>1217.79</v>
      </c>
    </row>
    <row r="7" spans="2:7" ht="12.75">
      <c r="B7" s="2" t="s">
        <v>15</v>
      </c>
      <c r="D7" s="1"/>
      <c r="E7" s="1" t="s">
        <v>16</v>
      </c>
      <c r="F7" s="1">
        <v>1004.31</v>
      </c>
      <c r="G7" s="1">
        <v>1336.11</v>
      </c>
    </row>
    <row r="8" spans="2:16" ht="12.75">
      <c r="B8" s="2" t="s">
        <v>17</v>
      </c>
      <c r="C8" s="3">
        <f>C27</f>
        <v>12028.32</v>
      </c>
      <c r="D8" s="1" t="s">
        <v>7</v>
      </c>
      <c r="E8" s="3" t="s">
        <v>18</v>
      </c>
      <c r="F8" s="3">
        <v>1004.31</v>
      </c>
      <c r="G8" s="3">
        <v>1017.63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1004.31</v>
      </c>
      <c r="G9" s="1">
        <v>1073.12</v>
      </c>
    </row>
    <row r="10" spans="2:7" ht="12.75">
      <c r="B10" s="2"/>
      <c r="D10" s="1" t="s">
        <v>7</v>
      </c>
      <c r="E10" s="1" t="s">
        <v>21</v>
      </c>
      <c r="F10" s="1">
        <v>1004.31</v>
      </c>
      <c r="G10" s="1">
        <v>464.09</v>
      </c>
    </row>
    <row r="11" spans="2:7" ht="12.75">
      <c r="B11" s="2"/>
      <c r="D11" s="1" t="s">
        <v>7</v>
      </c>
      <c r="E11" s="1" t="s">
        <v>22</v>
      </c>
      <c r="F11" s="1">
        <v>1004.31</v>
      </c>
      <c r="G11" s="1">
        <v>1408.36</v>
      </c>
    </row>
    <row r="12" spans="2:7" ht="12.75">
      <c r="B12" s="2" t="s">
        <v>23</v>
      </c>
      <c r="C12" s="1">
        <v>4056.75</v>
      </c>
      <c r="D12" s="1" t="s">
        <v>7</v>
      </c>
      <c r="E12" s="1" t="s">
        <v>24</v>
      </c>
      <c r="F12" s="1">
        <v>1004.31</v>
      </c>
      <c r="G12" s="1">
        <v>464.58</v>
      </c>
    </row>
    <row r="13" spans="2:7" ht="12.75">
      <c r="B13" s="2" t="s">
        <v>25</v>
      </c>
      <c r="C13" s="1">
        <f>C3+C5-C6</f>
        <v>-2474.879999999999</v>
      </c>
      <c r="D13" s="1" t="s">
        <v>7</v>
      </c>
      <c r="E13" s="1" t="s">
        <v>26</v>
      </c>
      <c r="F13" s="1">
        <v>1004.31</v>
      </c>
      <c r="G13" s="1">
        <v>320.13</v>
      </c>
    </row>
    <row r="14" spans="2:8" ht="12.75">
      <c r="B14" s="2"/>
      <c r="D14" s="1"/>
      <c r="F14" s="3">
        <f>F2+F3+F4+F5+F6+F7+F8+F9+F10+F11+F12+F13</f>
        <v>12045.869999999997</v>
      </c>
      <c r="G14" s="3">
        <f>G2+G3+G4+G5+G6+G7+G8+G9+G10+G11+G12+G13</f>
        <v>10921.54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4412.04</v>
      </c>
      <c r="E17" s="9">
        <v>367.67</v>
      </c>
      <c r="F17" s="9">
        <v>367.67</v>
      </c>
      <c r="G17" s="9">
        <v>367.67</v>
      </c>
      <c r="H17" s="9">
        <v>367.67</v>
      </c>
      <c r="I17" s="9">
        <v>367.67</v>
      </c>
      <c r="J17" s="9">
        <v>367.67</v>
      </c>
      <c r="K17" s="9">
        <v>367.67</v>
      </c>
      <c r="L17" s="9">
        <v>367.67</v>
      </c>
      <c r="M17" s="9">
        <v>367.67</v>
      </c>
      <c r="N17" s="9">
        <v>367.67</v>
      </c>
      <c r="O17" s="9">
        <v>367.67</v>
      </c>
      <c r="P17" s="9">
        <v>367.67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221.88000000000002</v>
      </c>
      <c r="E18" s="9">
        <v>18.49</v>
      </c>
      <c r="F18" s="9">
        <v>18.49</v>
      </c>
      <c r="G18" s="9">
        <v>18.49</v>
      </c>
      <c r="H18" s="9">
        <v>18.49</v>
      </c>
      <c r="I18" s="9">
        <v>18.49</v>
      </c>
      <c r="J18" s="9">
        <v>18.49</v>
      </c>
      <c r="K18" s="9">
        <v>18.49</v>
      </c>
      <c r="L18" s="9">
        <v>18.49</v>
      </c>
      <c r="M18" s="9">
        <v>18.49</v>
      </c>
      <c r="N18" s="9">
        <v>18.49</v>
      </c>
      <c r="O18" s="9">
        <v>18.49</v>
      </c>
      <c r="P18" s="9">
        <v>18.49</v>
      </c>
    </row>
    <row r="19" spans="1:16" ht="12.75">
      <c r="A19" s="11" t="s">
        <v>36</v>
      </c>
      <c r="B19" s="12" t="s">
        <v>37</v>
      </c>
      <c r="C19" s="9">
        <f t="shared" si="0"/>
        <v>690.12</v>
      </c>
      <c r="E19" s="13">
        <v>57.51</v>
      </c>
      <c r="F19" s="13">
        <v>57.51</v>
      </c>
      <c r="G19" s="13">
        <v>57.51</v>
      </c>
      <c r="H19" s="13">
        <v>57.51</v>
      </c>
      <c r="I19" s="13">
        <v>57.51</v>
      </c>
      <c r="J19" s="13">
        <v>57.51</v>
      </c>
      <c r="K19" s="13">
        <v>57.51</v>
      </c>
      <c r="L19" s="13">
        <v>57.51</v>
      </c>
      <c r="M19" s="13">
        <v>57.51</v>
      </c>
      <c r="N19" s="13">
        <v>57.51</v>
      </c>
      <c r="O19" s="13">
        <v>57.51</v>
      </c>
      <c r="P19" s="13">
        <v>57.51</v>
      </c>
    </row>
    <row r="20" spans="1:16" ht="22.5">
      <c r="A20" s="4" t="s">
        <v>38</v>
      </c>
      <c r="B20" s="12" t="s">
        <v>39</v>
      </c>
      <c r="C20" s="9">
        <f t="shared" si="0"/>
        <v>788.7600000000001</v>
      </c>
      <c r="E20" s="5">
        <v>65.73</v>
      </c>
      <c r="F20" s="5">
        <v>65.73</v>
      </c>
      <c r="G20" s="5">
        <v>65.73</v>
      </c>
      <c r="H20" s="5">
        <v>65.73</v>
      </c>
      <c r="I20" s="5">
        <v>65.73</v>
      </c>
      <c r="J20" s="5">
        <v>65.73</v>
      </c>
      <c r="K20" s="5">
        <v>65.73</v>
      </c>
      <c r="L20" s="5">
        <v>65.73</v>
      </c>
      <c r="M20" s="5">
        <v>65.73</v>
      </c>
      <c r="N20" s="5">
        <v>65.73</v>
      </c>
      <c r="O20" s="5">
        <v>65.73</v>
      </c>
      <c r="P20" s="5">
        <v>65.73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3943.679999999999</v>
      </c>
      <c r="E23" s="5">
        <v>328.64</v>
      </c>
      <c r="F23" s="5">
        <v>328.64</v>
      </c>
      <c r="G23" s="5">
        <v>328.64</v>
      </c>
      <c r="H23" s="5">
        <v>328.64</v>
      </c>
      <c r="I23" s="5">
        <v>328.64</v>
      </c>
      <c r="J23" s="5">
        <v>328.64</v>
      </c>
      <c r="K23" s="5">
        <v>328.64</v>
      </c>
      <c r="L23" s="5">
        <v>328.64</v>
      </c>
      <c r="M23" s="5">
        <v>328.64</v>
      </c>
      <c r="N23" s="5">
        <v>328.64</v>
      </c>
      <c r="O23" s="5">
        <v>328.64</v>
      </c>
      <c r="P23" s="5">
        <v>328.64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1971.8399999999995</v>
      </c>
      <c r="E26" s="15">
        <v>164.32</v>
      </c>
      <c r="F26" s="15">
        <v>164.32</v>
      </c>
      <c r="G26" s="15">
        <v>164.32</v>
      </c>
      <c r="H26" s="15">
        <v>164.32</v>
      </c>
      <c r="I26" s="15">
        <v>164.32</v>
      </c>
      <c r="J26" s="15">
        <v>164.32</v>
      </c>
      <c r="K26" s="15">
        <v>164.32</v>
      </c>
      <c r="L26" s="15">
        <v>164.32</v>
      </c>
      <c r="M26" s="15">
        <v>164.32</v>
      </c>
      <c r="N26" s="15">
        <v>164.32</v>
      </c>
      <c r="O26" s="15">
        <v>164.32</v>
      </c>
      <c r="P26" s="15">
        <v>164.32</v>
      </c>
    </row>
    <row r="27" spans="1:16" ht="12.75">
      <c r="A27" s="14"/>
      <c r="B27" s="6" t="s">
        <v>52</v>
      </c>
      <c r="C27" s="15">
        <f>C17+C18+C19+C20+C21+C22+C23+C24+C25+C26</f>
        <v>12028.32</v>
      </c>
      <c r="E27" s="15">
        <f>E17+E18+E19+E20+E21+E22+E23+E24+E25+E26</f>
        <v>1002.3599999999999</v>
      </c>
      <c r="F27" s="15">
        <f aca="true" t="shared" si="1" ref="F27:P27">F17+F18+F19+F20+F21+F22+F23+F24+F25+F26</f>
        <v>1002.3599999999999</v>
      </c>
      <c r="G27" s="15">
        <f t="shared" si="1"/>
        <v>1002.3599999999999</v>
      </c>
      <c r="H27" s="15">
        <f t="shared" si="1"/>
        <v>1002.3599999999999</v>
      </c>
      <c r="I27" s="15">
        <f t="shared" si="1"/>
        <v>1002.3599999999999</v>
      </c>
      <c r="J27" s="15">
        <f t="shared" si="1"/>
        <v>1002.3599999999999</v>
      </c>
      <c r="K27" s="15">
        <f t="shared" si="1"/>
        <v>1002.3599999999999</v>
      </c>
      <c r="L27" s="15">
        <f t="shared" si="1"/>
        <v>1002.3599999999999</v>
      </c>
      <c r="M27" s="15">
        <f t="shared" si="1"/>
        <v>1002.3599999999999</v>
      </c>
      <c r="N27" s="15">
        <f t="shared" si="1"/>
        <v>1002.3599999999999</v>
      </c>
      <c r="O27" s="15">
        <f t="shared" si="1"/>
        <v>1002.3599999999999</v>
      </c>
      <c r="P27" s="15">
        <f t="shared" si="1"/>
        <v>1002.3599999999999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12028.32</v>
      </c>
      <c r="E33" s="17">
        <f>E27+E28</f>
        <v>1002.3599999999999</v>
      </c>
      <c r="F33" s="17">
        <f aca="true" t="shared" si="3" ref="F33:P33">F27+F28</f>
        <v>1002.3599999999999</v>
      </c>
      <c r="G33" s="17">
        <f t="shared" si="3"/>
        <v>1002.3599999999999</v>
      </c>
      <c r="H33" s="17">
        <f t="shared" si="3"/>
        <v>1002.3599999999999</v>
      </c>
      <c r="I33" s="17">
        <f t="shared" si="3"/>
        <v>1002.3599999999999</v>
      </c>
      <c r="J33" s="17">
        <f t="shared" si="3"/>
        <v>1002.3599999999999</v>
      </c>
      <c r="K33" s="17">
        <f t="shared" si="3"/>
        <v>1002.3599999999999</v>
      </c>
      <c r="L33" s="17">
        <f t="shared" si="3"/>
        <v>1002.3599999999999</v>
      </c>
      <c r="M33" s="17">
        <f t="shared" si="3"/>
        <v>1002.3599999999999</v>
      </c>
      <c r="N33" s="17">
        <f t="shared" si="3"/>
        <v>1002.3599999999999</v>
      </c>
      <c r="O33" s="17">
        <f t="shared" si="3"/>
        <v>1002.3599999999999</v>
      </c>
      <c r="P33" s="17">
        <f t="shared" si="3"/>
        <v>1002.3599999999999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281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71</v>
      </c>
      <c r="D2" s="1"/>
      <c r="E2" s="1" t="s">
        <v>5</v>
      </c>
      <c r="F2" s="1">
        <v>5104.01</v>
      </c>
      <c r="G2" s="1">
        <v>4331.6</v>
      </c>
    </row>
    <row r="3" spans="2:7" ht="12.75">
      <c r="B3" s="2" t="s">
        <v>6</v>
      </c>
      <c r="C3" s="1">
        <v>17797.48</v>
      </c>
      <c r="D3" s="1" t="s">
        <v>7</v>
      </c>
      <c r="E3" s="1" t="s">
        <v>8</v>
      </c>
      <c r="F3" s="1">
        <v>5104.01</v>
      </c>
      <c r="G3" s="1">
        <v>2676.02</v>
      </c>
    </row>
    <row r="4" spans="2:8" ht="12.75">
      <c r="B4" s="2" t="s">
        <v>9</v>
      </c>
      <c r="C4" s="3">
        <f>F14</f>
        <v>61248.12000000002</v>
      </c>
      <c r="D4" s="1" t="s">
        <v>7</v>
      </c>
      <c r="E4" s="1" t="s">
        <v>10</v>
      </c>
      <c r="F4" s="1">
        <v>5104.01</v>
      </c>
      <c r="G4" s="1">
        <v>2092.11</v>
      </c>
      <c r="H4" s="1">
        <v>6.11</v>
      </c>
    </row>
    <row r="5" spans="2:7" ht="12.75">
      <c r="B5" s="2" t="s">
        <v>11</v>
      </c>
      <c r="C5" s="3">
        <f>G14+H14</f>
        <v>56372.43</v>
      </c>
      <c r="D5" s="1" t="s">
        <v>7</v>
      </c>
      <c r="E5" s="1" t="s">
        <v>12</v>
      </c>
      <c r="F5" s="1">
        <v>5104.01</v>
      </c>
      <c r="G5" s="1">
        <v>3228.81</v>
      </c>
    </row>
    <row r="6" spans="2:7" ht="12.75">
      <c r="B6" s="2" t="s">
        <v>63</v>
      </c>
      <c r="C6" s="1">
        <f>C8+C9</f>
        <v>52549.899999999994</v>
      </c>
      <c r="D6" s="1" t="s">
        <v>7</v>
      </c>
      <c r="E6" s="1" t="s">
        <v>14</v>
      </c>
      <c r="F6" s="1">
        <v>5104.01</v>
      </c>
      <c r="G6" s="1">
        <v>3009.79</v>
      </c>
    </row>
    <row r="7" spans="2:8" ht="12.75">
      <c r="B7" s="2" t="s">
        <v>15</v>
      </c>
      <c r="D7" s="1"/>
      <c r="E7" s="1" t="s">
        <v>16</v>
      </c>
      <c r="F7" s="1">
        <v>5104.01</v>
      </c>
      <c r="G7" s="1">
        <v>14051.64</v>
      </c>
      <c r="H7" s="1">
        <v>1800.78</v>
      </c>
    </row>
    <row r="8" spans="2:16" ht="12.75">
      <c r="B8" s="2" t="s">
        <v>17</v>
      </c>
      <c r="C8" s="3">
        <f>C29</f>
        <v>52540.439999999995</v>
      </c>
      <c r="D8" s="1" t="s">
        <v>7</v>
      </c>
      <c r="E8" s="3" t="s">
        <v>18</v>
      </c>
      <c r="F8" s="3">
        <v>5104.01</v>
      </c>
      <c r="G8" s="3">
        <v>1709.76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5104.01</v>
      </c>
      <c r="G9" s="1">
        <v>7318.04</v>
      </c>
      <c r="H9" s="1">
        <v>230.95</v>
      </c>
    </row>
    <row r="10" spans="2:8" ht="12.75">
      <c r="B10" s="2"/>
      <c r="D10" s="1"/>
      <c r="E10" s="1" t="s">
        <v>21</v>
      </c>
      <c r="F10" s="1">
        <v>5104.01</v>
      </c>
      <c r="G10" s="1">
        <v>3045.8</v>
      </c>
      <c r="H10" s="1">
        <v>230.95</v>
      </c>
    </row>
    <row r="11" spans="2:7" ht="12.75">
      <c r="B11" s="2"/>
      <c r="D11" s="1"/>
      <c r="E11" s="1" t="s">
        <v>22</v>
      </c>
      <c r="F11" s="1">
        <v>5104.01</v>
      </c>
      <c r="G11" s="1">
        <v>4855.37</v>
      </c>
    </row>
    <row r="12" spans="2:7" ht="12.75">
      <c r="B12" s="2" t="s">
        <v>23</v>
      </c>
      <c r="C12" s="1">
        <v>30768.36</v>
      </c>
      <c r="D12" s="1" t="s">
        <v>7</v>
      </c>
      <c r="E12" s="1" t="s">
        <v>24</v>
      </c>
      <c r="F12" s="1">
        <v>5104.01</v>
      </c>
      <c r="G12" s="1">
        <v>5175.54</v>
      </c>
    </row>
    <row r="13" spans="2:8" ht="12.75">
      <c r="B13" s="2" t="s">
        <v>25</v>
      </c>
      <c r="C13" s="1">
        <f>C3+C5-C6</f>
        <v>21620.01000000001</v>
      </c>
      <c r="D13" s="1" t="s">
        <v>7</v>
      </c>
      <c r="E13" s="1" t="s">
        <v>26</v>
      </c>
      <c r="F13" s="1">
        <v>5104.01</v>
      </c>
      <c r="G13" s="1">
        <v>2070.31</v>
      </c>
      <c r="H13" s="1">
        <v>538.85</v>
      </c>
    </row>
    <row r="14" spans="2:8" ht="12.75">
      <c r="B14" s="2"/>
      <c r="D14" s="1"/>
      <c r="F14" s="3">
        <f>F2+F3+F4+F5+F6+F7+F8+F9+F10+F11+F12+F13</f>
        <v>61248.12000000002</v>
      </c>
      <c r="G14" s="3">
        <f>G2+G3+G4+G5+G6+G7+G8+G9+G10+G11+G12+G13</f>
        <v>53564.79</v>
      </c>
      <c r="H14" s="3">
        <f>H2+H3+H4+H5+H6+H7+H8+H9+H10+H11+H12+H13</f>
        <v>2807.64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14315.759999999997</v>
      </c>
      <c r="E17" s="9">
        <v>1192.98</v>
      </c>
      <c r="F17" s="9">
        <v>1192.98</v>
      </c>
      <c r="G17" s="9">
        <v>1192.98</v>
      </c>
      <c r="H17" s="9">
        <v>1192.98</v>
      </c>
      <c r="I17" s="9">
        <v>1192.98</v>
      </c>
      <c r="J17" s="9">
        <v>1192.98</v>
      </c>
      <c r="K17" s="9">
        <v>1192.98</v>
      </c>
      <c r="L17" s="9">
        <v>1192.98</v>
      </c>
      <c r="M17" s="9">
        <v>1192.98</v>
      </c>
      <c r="N17" s="9">
        <v>1192.98</v>
      </c>
      <c r="O17" s="9">
        <v>1192.98</v>
      </c>
      <c r="P17" s="9">
        <v>1192.98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442.7999999999999</v>
      </c>
      <c r="E18" s="9">
        <v>36.9</v>
      </c>
      <c r="F18" s="9">
        <v>36.9</v>
      </c>
      <c r="G18" s="9">
        <v>36.9</v>
      </c>
      <c r="H18" s="9">
        <v>36.9</v>
      </c>
      <c r="I18" s="9">
        <v>36.9</v>
      </c>
      <c r="J18" s="9">
        <v>36.9</v>
      </c>
      <c r="K18" s="9">
        <v>36.9</v>
      </c>
      <c r="L18" s="9">
        <v>36.9</v>
      </c>
      <c r="M18" s="9">
        <v>36.9</v>
      </c>
      <c r="N18" s="9">
        <v>36.9</v>
      </c>
      <c r="O18" s="9">
        <v>36.9</v>
      </c>
      <c r="P18" s="9">
        <v>36.9</v>
      </c>
    </row>
    <row r="19" spans="1:16" ht="12.75">
      <c r="A19" s="21">
        <v>3</v>
      </c>
      <c r="B19" s="12" t="s">
        <v>37</v>
      </c>
      <c r="C19" s="9">
        <f t="shared" si="0"/>
        <v>1393.8799999999999</v>
      </c>
      <c r="E19" s="13">
        <v>131.19</v>
      </c>
      <c r="F19" s="13">
        <v>114.79</v>
      </c>
      <c r="G19" s="13">
        <v>114.79</v>
      </c>
      <c r="H19" s="13">
        <v>114.79</v>
      </c>
      <c r="I19" s="13">
        <v>114.79</v>
      </c>
      <c r="J19" s="13">
        <v>114.79</v>
      </c>
      <c r="K19" s="13">
        <v>114.79</v>
      </c>
      <c r="L19" s="13">
        <v>114.79</v>
      </c>
      <c r="M19" s="13">
        <v>114.79</v>
      </c>
      <c r="N19" s="13">
        <v>114.79</v>
      </c>
      <c r="O19" s="13">
        <v>114.79</v>
      </c>
      <c r="P19" s="13">
        <v>114.79</v>
      </c>
    </row>
    <row r="20" spans="1:16" ht="12.75">
      <c r="A20" s="19">
        <v>4</v>
      </c>
      <c r="B20" s="22" t="s">
        <v>64</v>
      </c>
      <c r="C20" s="9">
        <f t="shared" si="0"/>
        <v>180.40000000000003</v>
      </c>
      <c r="E20" s="5"/>
      <c r="F20" s="5">
        <v>16.4</v>
      </c>
      <c r="G20" s="5">
        <v>16.4</v>
      </c>
      <c r="H20" s="5">
        <v>16.4</v>
      </c>
      <c r="I20" s="5">
        <v>16.4</v>
      </c>
      <c r="J20" s="5">
        <v>16.4</v>
      </c>
      <c r="K20" s="5">
        <v>16.4</v>
      </c>
      <c r="L20" s="5">
        <v>16.4</v>
      </c>
      <c r="M20" s="5">
        <v>16.4</v>
      </c>
      <c r="N20" s="5">
        <v>16.4</v>
      </c>
      <c r="O20" s="5">
        <v>16.4</v>
      </c>
      <c r="P20" s="5">
        <v>16.4</v>
      </c>
    </row>
    <row r="21" spans="1:16" ht="22.5">
      <c r="A21" s="20">
        <v>5</v>
      </c>
      <c r="B21" s="12" t="s">
        <v>39</v>
      </c>
      <c r="C21" s="9">
        <f t="shared" si="0"/>
        <v>9347.039999999999</v>
      </c>
      <c r="E21" s="5">
        <v>778.92</v>
      </c>
      <c r="F21" s="5">
        <v>778.92</v>
      </c>
      <c r="G21" s="5">
        <v>778.92</v>
      </c>
      <c r="H21" s="5">
        <v>778.92</v>
      </c>
      <c r="I21" s="5">
        <v>778.92</v>
      </c>
      <c r="J21" s="5">
        <v>778.92</v>
      </c>
      <c r="K21" s="5">
        <v>778.92</v>
      </c>
      <c r="L21" s="5">
        <v>778.92</v>
      </c>
      <c r="M21" s="5">
        <v>778.92</v>
      </c>
      <c r="N21" s="5">
        <v>778.92</v>
      </c>
      <c r="O21" s="5">
        <v>778.92</v>
      </c>
      <c r="P21" s="5">
        <v>778.92</v>
      </c>
    </row>
    <row r="22" spans="1:16" ht="22.5">
      <c r="A22" s="21">
        <v>6</v>
      </c>
      <c r="B22" s="12" t="s">
        <v>41</v>
      </c>
      <c r="C22" s="9">
        <f t="shared" si="0"/>
        <v>3542.0400000000004</v>
      </c>
      <c r="E22" s="5">
        <v>295.17</v>
      </c>
      <c r="F22" s="5">
        <v>295.17</v>
      </c>
      <c r="G22" s="5">
        <v>295.17</v>
      </c>
      <c r="H22" s="5">
        <v>295.17</v>
      </c>
      <c r="I22" s="5">
        <v>295.17</v>
      </c>
      <c r="J22" s="5">
        <v>295.17</v>
      </c>
      <c r="K22" s="5">
        <v>295.17</v>
      </c>
      <c r="L22" s="5">
        <v>295.17</v>
      </c>
      <c r="M22" s="5">
        <v>295.17</v>
      </c>
      <c r="N22" s="5">
        <v>295.17</v>
      </c>
      <c r="O22" s="5">
        <v>295.17</v>
      </c>
      <c r="P22" s="5">
        <v>295.17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11413.320000000002</v>
      </c>
      <c r="E24" s="15">
        <v>951.11</v>
      </c>
      <c r="F24" s="15">
        <v>951.11</v>
      </c>
      <c r="G24" s="15">
        <v>951.11</v>
      </c>
      <c r="H24" s="15">
        <v>951.11</v>
      </c>
      <c r="I24" s="15">
        <v>951.11</v>
      </c>
      <c r="J24" s="15">
        <v>951.11</v>
      </c>
      <c r="K24" s="15">
        <v>951.11</v>
      </c>
      <c r="L24" s="15">
        <v>951.11</v>
      </c>
      <c r="M24" s="15">
        <v>951.11</v>
      </c>
      <c r="N24" s="15">
        <v>951.11</v>
      </c>
      <c r="O24" s="15">
        <v>951.11</v>
      </c>
      <c r="P24" s="15">
        <v>951.11</v>
      </c>
    </row>
    <row r="25" spans="1:16" ht="12.75">
      <c r="A25" s="21">
        <v>9</v>
      </c>
      <c r="B25" s="16" t="s">
        <v>45</v>
      </c>
      <c r="C25" s="9">
        <f t="shared" si="0"/>
        <v>6067.379999999998</v>
      </c>
      <c r="E25" s="5">
        <v>655.93</v>
      </c>
      <c r="F25" s="5">
        <v>491.95</v>
      </c>
      <c r="G25" s="5">
        <v>491.95</v>
      </c>
      <c r="H25" s="5">
        <v>491.95</v>
      </c>
      <c r="I25" s="5">
        <v>491.95</v>
      </c>
      <c r="J25" s="5">
        <v>491.95</v>
      </c>
      <c r="K25" s="5">
        <v>491.95</v>
      </c>
      <c r="L25" s="5">
        <v>491.95</v>
      </c>
      <c r="M25" s="5">
        <v>491.95</v>
      </c>
      <c r="N25" s="5">
        <v>491.95</v>
      </c>
      <c r="O25" s="5">
        <v>491.95</v>
      </c>
      <c r="P25" s="5">
        <v>491.95</v>
      </c>
    </row>
    <row r="26" spans="1:16" ht="12.75">
      <c r="A26" s="19">
        <v>10</v>
      </c>
      <c r="B26" s="12" t="s">
        <v>47</v>
      </c>
      <c r="C26" s="9">
        <f t="shared" si="0"/>
        <v>1803.78</v>
      </c>
      <c r="E26" s="5"/>
      <c r="F26" s="5">
        <v>163.98</v>
      </c>
      <c r="G26" s="5">
        <v>163.98</v>
      </c>
      <c r="H26" s="5">
        <v>163.98</v>
      </c>
      <c r="I26" s="5">
        <v>163.98</v>
      </c>
      <c r="J26" s="5">
        <v>163.98</v>
      </c>
      <c r="K26" s="5">
        <v>163.98</v>
      </c>
      <c r="L26" s="5">
        <v>163.98</v>
      </c>
      <c r="M26" s="5">
        <v>163.98</v>
      </c>
      <c r="N26" s="5">
        <v>163.98</v>
      </c>
      <c r="O26" s="5">
        <v>163.98</v>
      </c>
      <c r="P26" s="5">
        <v>163.98</v>
      </c>
    </row>
    <row r="27" spans="1:16" ht="22.5">
      <c r="A27" s="20">
        <v>11</v>
      </c>
      <c r="B27" s="12" t="s">
        <v>49</v>
      </c>
      <c r="C27" s="9">
        <f t="shared" si="0"/>
        <v>98.40000000000002</v>
      </c>
      <c r="E27" s="5">
        <v>8.2</v>
      </c>
      <c r="F27" s="5">
        <v>8.2</v>
      </c>
      <c r="G27" s="5">
        <v>8.2</v>
      </c>
      <c r="H27" s="5">
        <v>8.2</v>
      </c>
      <c r="I27" s="5">
        <v>8.2</v>
      </c>
      <c r="J27" s="5">
        <v>8.2</v>
      </c>
      <c r="K27" s="5">
        <v>8.2</v>
      </c>
      <c r="L27" s="5">
        <v>8.2</v>
      </c>
      <c r="M27" s="5">
        <v>8.2</v>
      </c>
      <c r="N27" s="5">
        <v>8.2</v>
      </c>
      <c r="O27" s="5">
        <v>8.2</v>
      </c>
      <c r="P27" s="5">
        <v>8.2</v>
      </c>
    </row>
    <row r="28" spans="1:16" ht="33.75">
      <c r="A28" s="21">
        <v>12</v>
      </c>
      <c r="B28" s="6" t="s">
        <v>51</v>
      </c>
      <c r="C28" s="9">
        <f t="shared" si="0"/>
        <v>3935.6400000000012</v>
      </c>
      <c r="E28" s="15">
        <v>327.97</v>
      </c>
      <c r="F28" s="15">
        <v>327.97</v>
      </c>
      <c r="G28" s="15">
        <v>327.97</v>
      </c>
      <c r="H28" s="15">
        <v>327.97</v>
      </c>
      <c r="I28" s="15">
        <v>327.97</v>
      </c>
      <c r="J28" s="15">
        <v>327.97</v>
      </c>
      <c r="K28" s="15">
        <v>327.97</v>
      </c>
      <c r="L28" s="15">
        <v>327.97</v>
      </c>
      <c r="M28" s="15">
        <v>327.97</v>
      </c>
      <c r="N28" s="15">
        <v>327.97</v>
      </c>
      <c r="O28" s="15">
        <v>327.97</v>
      </c>
      <c r="P28" s="15">
        <v>327.97</v>
      </c>
    </row>
    <row r="29" spans="1:16" ht="12.75">
      <c r="A29" s="19"/>
      <c r="B29" s="6" t="s">
        <v>52</v>
      </c>
      <c r="C29" s="15">
        <f>SUM(C17:C28)</f>
        <v>52540.439999999995</v>
      </c>
      <c r="E29" s="15">
        <f>E17+E18+E19+E21+E22+E24+E25+E26+E27+E28</f>
        <v>4378.37</v>
      </c>
      <c r="F29" s="15">
        <f>SUM(F17:F28)</f>
        <v>4378.37</v>
      </c>
      <c r="G29" s="15">
        <f aca="true" t="shared" si="1" ref="G29:P29">SUM(G17:G28)</f>
        <v>4378.37</v>
      </c>
      <c r="H29" s="15">
        <f t="shared" si="1"/>
        <v>4378.37</v>
      </c>
      <c r="I29" s="15">
        <f t="shared" si="1"/>
        <v>4378.37</v>
      </c>
      <c r="J29" s="15">
        <f t="shared" si="1"/>
        <v>4378.37</v>
      </c>
      <c r="K29" s="15">
        <f t="shared" si="1"/>
        <v>4378.37</v>
      </c>
      <c r="L29" s="15">
        <f t="shared" si="1"/>
        <v>4378.37</v>
      </c>
      <c r="M29" s="15">
        <f t="shared" si="1"/>
        <v>4378.37</v>
      </c>
      <c r="N29" s="15">
        <f t="shared" si="1"/>
        <v>4378.37</v>
      </c>
      <c r="O29" s="15">
        <f t="shared" si="1"/>
        <v>4378.37</v>
      </c>
      <c r="P29" s="15">
        <f t="shared" si="1"/>
        <v>4378.37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52549.899999999994</v>
      </c>
      <c r="E35" s="17">
        <f>E29+E30</f>
        <v>4378.37</v>
      </c>
      <c r="F35" s="17">
        <f aca="true" t="shared" si="3" ref="F35:P35">F29+F30</f>
        <v>4378.37</v>
      </c>
      <c r="G35" s="17">
        <f t="shared" si="3"/>
        <v>4378.37</v>
      </c>
      <c r="H35" s="17">
        <f t="shared" si="3"/>
        <v>4378.37</v>
      </c>
      <c r="I35" s="17">
        <f t="shared" si="3"/>
        <v>4378.37</v>
      </c>
      <c r="J35" s="17">
        <f t="shared" si="3"/>
        <v>4378.37</v>
      </c>
      <c r="K35" s="17">
        <f t="shared" si="3"/>
        <v>4378.37</v>
      </c>
      <c r="L35" s="17">
        <f t="shared" si="3"/>
        <v>4378.37</v>
      </c>
      <c r="M35" s="17">
        <f t="shared" si="3"/>
        <v>4387.83</v>
      </c>
      <c r="N35" s="17">
        <f t="shared" si="3"/>
        <v>4378.37</v>
      </c>
      <c r="O35" s="17">
        <f t="shared" si="3"/>
        <v>4378.37</v>
      </c>
      <c r="P35" s="17">
        <f t="shared" si="3"/>
        <v>4378.37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30" sqref="B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271</v>
      </c>
      <c r="F1" s="1" t="s">
        <v>2</v>
      </c>
      <c r="G1" s="1" t="s">
        <v>3</v>
      </c>
    </row>
    <row r="2" spans="2:8" ht="12.75">
      <c r="B2" s="2" t="s">
        <v>272</v>
      </c>
      <c r="D2" s="1"/>
      <c r="E2" s="1" t="s">
        <v>5</v>
      </c>
      <c r="F2" s="1">
        <v>38637.24</v>
      </c>
      <c r="G2" s="1">
        <v>22378.04</v>
      </c>
      <c r="H2" s="1">
        <v>808.24</v>
      </c>
    </row>
    <row r="3" spans="2:8" ht="12.75">
      <c r="B3" s="2" t="s">
        <v>6</v>
      </c>
      <c r="C3" s="1">
        <v>106544.4</v>
      </c>
      <c r="D3" s="1" t="s">
        <v>7</v>
      </c>
      <c r="E3" s="1" t="s">
        <v>8</v>
      </c>
      <c r="F3" s="1">
        <v>38637.24</v>
      </c>
      <c r="G3" s="1">
        <v>26970.13</v>
      </c>
      <c r="H3" s="1">
        <v>0.2</v>
      </c>
    </row>
    <row r="4" spans="2:8" ht="12.75">
      <c r="B4" s="2" t="s">
        <v>81</v>
      </c>
      <c r="C4" s="3">
        <f>F14</f>
        <v>463646.87999999995</v>
      </c>
      <c r="D4" s="1" t="s">
        <v>7</v>
      </c>
      <c r="E4" s="1" t="s">
        <v>10</v>
      </c>
      <c r="F4" s="1">
        <v>38637.24</v>
      </c>
      <c r="G4" s="1">
        <v>41773.68</v>
      </c>
      <c r="H4" s="1">
        <v>422.28</v>
      </c>
    </row>
    <row r="5" spans="2:8" ht="12.75">
      <c r="B5" s="2" t="s">
        <v>70</v>
      </c>
      <c r="C5" s="3">
        <f>G14+H14</f>
        <v>437078.38000000006</v>
      </c>
      <c r="D5" s="1" t="s">
        <v>7</v>
      </c>
      <c r="E5" s="1" t="s">
        <v>12</v>
      </c>
      <c r="F5" s="1">
        <v>38637.24</v>
      </c>
      <c r="G5" s="1">
        <v>39190.59</v>
      </c>
      <c r="H5" s="1">
        <v>1329.21</v>
      </c>
    </row>
    <row r="6" spans="2:8" ht="12.75">
      <c r="B6" s="2" t="s">
        <v>63</v>
      </c>
      <c r="C6" s="1">
        <f>C8+C9</f>
        <v>430703.08</v>
      </c>
      <c r="D6" s="1" t="s">
        <v>7</v>
      </c>
      <c r="E6" s="1" t="s">
        <v>14</v>
      </c>
      <c r="F6" s="1">
        <v>38637.24</v>
      </c>
      <c r="G6" s="1">
        <v>34785.01</v>
      </c>
      <c r="H6" s="1">
        <v>2421.25</v>
      </c>
    </row>
    <row r="7" spans="2:8" ht="12.75">
      <c r="B7" s="2" t="s">
        <v>15</v>
      </c>
      <c r="D7" s="1"/>
      <c r="E7" s="1" t="s">
        <v>16</v>
      </c>
      <c r="F7" s="1">
        <v>38637.24</v>
      </c>
      <c r="G7" s="1">
        <v>38761.13</v>
      </c>
      <c r="H7" s="1">
        <v>339.77</v>
      </c>
    </row>
    <row r="8" spans="2:16" ht="12.75">
      <c r="B8" s="2" t="s">
        <v>17</v>
      </c>
      <c r="C8" s="3">
        <f>C30</f>
        <v>415739.08</v>
      </c>
      <c r="D8" s="1" t="s">
        <v>7</v>
      </c>
      <c r="E8" s="3" t="s">
        <v>18</v>
      </c>
      <c r="F8" s="3">
        <v>38637.24</v>
      </c>
      <c r="G8" s="3">
        <v>32585.87</v>
      </c>
      <c r="H8" s="3">
        <v>2108.64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14964</v>
      </c>
      <c r="D9" s="1" t="s">
        <v>7</v>
      </c>
      <c r="E9" s="1" t="s">
        <v>20</v>
      </c>
      <c r="F9" s="1">
        <v>38637.24</v>
      </c>
      <c r="G9" s="1">
        <v>37931.4</v>
      </c>
    </row>
    <row r="10" spans="2:7" ht="12.75">
      <c r="B10" s="2"/>
      <c r="D10" s="1"/>
      <c r="E10" s="1" t="s">
        <v>21</v>
      </c>
      <c r="F10" s="1">
        <v>38637.24</v>
      </c>
      <c r="G10" s="1">
        <v>34898.64</v>
      </c>
    </row>
    <row r="11" spans="2:7" ht="12.75">
      <c r="B11" s="2"/>
      <c r="D11" s="1"/>
      <c r="E11" s="1" t="s">
        <v>22</v>
      </c>
      <c r="F11" s="1">
        <v>38637.24</v>
      </c>
      <c r="G11" s="1">
        <v>30708.94</v>
      </c>
    </row>
    <row r="12" spans="2:8" ht="12.75">
      <c r="B12" s="2" t="s">
        <v>23</v>
      </c>
      <c r="C12" s="1">
        <v>73163.65</v>
      </c>
      <c r="D12" s="1" t="s">
        <v>7</v>
      </c>
      <c r="E12" s="1" t="s">
        <v>24</v>
      </c>
      <c r="F12" s="1">
        <v>38637.24</v>
      </c>
      <c r="G12" s="1">
        <v>40421.37</v>
      </c>
      <c r="H12" s="1">
        <v>429.48</v>
      </c>
    </row>
    <row r="13" spans="2:8" ht="12.75">
      <c r="B13" s="2" t="s">
        <v>25</v>
      </c>
      <c r="C13" s="1">
        <f>C3+C5-C6</f>
        <v>112919.70000000001</v>
      </c>
      <c r="D13" s="1" t="s">
        <v>7</v>
      </c>
      <c r="E13" s="1" t="s">
        <v>26</v>
      </c>
      <c r="F13" s="1">
        <v>38637.24</v>
      </c>
      <c r="G13" s="1">
        <v>46140.91</v>
      </c>
      <c r="H13" s="1">
        <v>2673.6</v>
      </c>
    </row>
    <row r="14" spans="2:8" ht="12.75">
      <c r="B14" s="2"/>
      <c r="D14" s="1"/>
      <c r="F14" s="3">
        <f>F2+F3+F4+F5+F6+F7+F8+F9+F10+F11+F12+F13</f>
        <v>463646.87999999995</v>
      </c>
      <c r="G14" s="3">
        <f>G2+G3+G4+G5+G6+G7+G8+G9+G10+G11+G12+G13</f>
        <v>426545.7100000001</v>
      </c>
      <c r="H14" s="3">
        <f>H2+H3+H4+H5+H6+H7+H8+H9+H10+H11+H12+H13</f>
        <v>10532.67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97769.04</v>
      </c>
      <c r="E17" s="9">
        <v>8147.42</v>
      </c>
      <c r="F17" s="9">
        <v>8147.42</v>
      </c>
      <c r="G17" s="9">
        <v>8147.42</v>
      </c>
      <c r="H17" s="9">
        <v>8147.42</v>
      </c>
      <c r="I17" s="9">
        <v>8147.42</v>
      </c>
      <c r="J17" s="9">
        <v>8147.42</v>
      </c>
      <c r="K17" s="9">
        <v>8147.42</v>
      </c>
      <c r="L17" s="9">
        <v>8147.42</v>
      </c>
      <c r="M17" s="9">
        <v>8147.42</v>
      </c>
      <c r="N17" s="9">
        <v>8147.42</v>
      </c>
      <c r="O17" s="9">
        <v>8147.42</v>
      </c>
      <c r="P17" s="9">
        <v>8147.42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3023.7599999999998</v>
      </c>
      <c r="E18" s="9">
        <v>251.98</v>
      </c>
      <c r="F18" s="9">
        <v>251.98</v>
      </c>
      <c r="G18" s="9">
        <v>251.98</v>
      </c>
      <c r="H18" s="9">
        <v>251.98</v>
      </c>
      <c r="I18" s="9">
        <v>251.98</v>
      </c>
      <c r="J18" s="9">
        <v>251.98</v>
      </c>
      <c r="K18" s="9">
        <v>251.98</v>
      </c>
      <c r="L18" s="9">
        <v>251.98</v>
      </c>
      <c r="M18" s="9">
        <v>251.98</v>
      </c>
      <c r="N18" s="9">
        <v>251.98</v>
      </c>
      <c r="O18" s="9">
        <v>251.98</v>
      </c>
      <c r="P18" s="9">
        <v>251.98</v>
      </c>
    </row>
    <row r="19" spans="1:16" ht="12.75">
      <c r="A19" s="21">
        <v>3</v>
      </c>
      <c r="B19" s="12" t="s">
        <v>37</v>
      </c>
      <c r="C19" s="9">
        <f t="shared" si="0"/>
        <v>9407.280000000002</v>
      </c>
      <c r="E19" s="13">
        <v>783.94</v>
      </c>
      <c r="F19" s="13">
        <v>783.94</v>
      </c>
      <c r="G19" s="13">
        <v>783.94</v>
      </c>
      <c r="H19" s="13">
        <v>783.94</v>
      </c>
      <c r="I19" s="13">
        <v>783.94</v>
      </c>
      <c r="J19" s="13">
        <v>783.94</v>
      </c>
      <c r="K19" s="13">
        <v>783.94</v>
      </c>
      <c r="L19" s="13">
        <v>783.94</v>
      </c>
      <c r="M19" s="13">
        <v>783.94</v>
      </c>
      <c r="N19" s="13">
        <v>783.94</v>
      </c>
      <c r="O19" s="13">
        <v>783.94</v>
      </c>
      <c r="P19" s="13">
        <v>783.94</v>
      </c>
    </row>
    <row r="20" spans="1:16" ht="12.75">
      <c r="A20" s="21">
        <v>4</v>
      </c>
      <c r="B20" s="22" t="s">
        <v>64</v>
      </c>
      <c r="C20" s="9">
        <f t="shared" si="0"/>
        <v>2146.6800000000003</v>
      </c>
      <c r="E20" s="5">
        <v>0</v>
      </c>
      <c r="F20" s="5">
        <v>1343.88</v>
      </c>
      <c r="G20" s="5">
        <v>802.8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19">
        <v>5</v>
      </c>
      <c r="B21" s="12" t="s">
        <v>39</v>
      </c>
      <c r="C21" s="9">
        <f t="shared" si="0"/>
        <v>63835.44000000001</v>
      </c>
      <c r="E21" s="5">
        <v>5319.62</v>
      </c>
      <c r="F21" s="5">
        <v>5319.62</v>
      </c>
      <c r="G21" s="5">
        <v>5319.62</v>
      </c>
      <c r="H21" s="5">
        <v>5319.62</v>
      </c>
      <c r="I21" s="5">
        <v>5319.62</v>
      </c>
      <c r="J21" s="5">
        <v>5319.62</v>
      </c>
      <c r="K21" s="5">
        <v>5319.62</v>
      </c>
      <c r="L21" s="5">
        <v>5319.62</v>
      </c>
      <c r="M21" s="5">
        <v>5319.62</v>
      </c>
      <c r="N21" s="5">
        <v>5319.62</v>
      </c>
      <c r="O21" s="5">
        <v>5319.62</v>
      </c>
      <c r="P21" s="5">
        <v>5319.62</v>
      </c>
    </row>
    <row r="22" spans="1:16" ht="22.5">
      <c r="A22" s="20">
        <v>6</v>
      </c>
      <c r="B22" s="12" t="s">
        <v>41</v>
      </c>
      <c r="C22" s="9">
        <f t="shared" si="0"/>
        <v>24190.320000000003</v>
      </c>
      <c r="E22" s="5">
        <v>2015.86</v>
      </c>
      <c r="F22" s="5">
        <v>2015.86</v>
      </c>
      <c r="G22" s="5">
        <v>2015.86</v>
      </c>
      <c r="H22" s="5">
        <v>2015.86</v>
      </c>
      <c r="I22" s="5">
        <v>2015.86</v>
      </c>
      <c r="J22" s="5">
        <v>2015.86</v>
      </c>
      <c r="K22" s="5">
        <v>2015.86</v>
      </c>
      <c r="L22" s="5">
        <v>2015.86</v>
      </c>
      <c r="M22" s="5">
        <v>2015.86</v>
      </c>
      <c r="N22" s="5">
        <v>2015.86</v>
      </c>
      <c r="O22" s="5">
        <v>2015.86</v>
      </c>
      <c r="P22" s="5">
        <v>2015.86</v>
      </c>
    </row>
    <row r="23" spans="1:16" ht="12.75">
      <c r="A23" s="21">
        <v>7</v>
      </c>
      <c r="B23" s="12" t="s">
        <v>212</v>
      </c>
      <c r="C23" s="9">
        <f t="shared" si="0"/>
        <v>1679.88</v>
      </c>
      <c r="E23" s="5">
        <v>139.99</v>
      </c>
      <c r="F23" s="5">
        <v>139.99</v>
      </c>
      <c r="G23" s="5">
        <v>139.99</v>
      </c>
      <c r="H23" s="5">
        <v>139.99</v>
      </c>
      <c r="I23" s="5">
        <v>139.99</v>
      </c>
      <c r="J23" s="5">
        <v>139.99</v>
      </c>
      <c r="K23" s="5">
        <v>139.99</v>
      </c>
      <c r="L23" s="5">
        <v>139.99</v>
      </c>
      <c r="M23" s="5">
        <v>139.99</v>
      </c>
      <c r="N23" s="5">
        <v>139.99</v>
      </c>
      <c r="O23" s="5">
        <v>139.99</v>
      </c>
      <c r="P23" s="5">
        <v>139.99</v>
      </c>
    </row>
    <row r="24" spans="1:16" ht="45">
      <c r="A24" s="21">
        <v>8</v>
      </c>
      <c r="B24" s="12" t="s">
        <v>66</v>
      </c>
      <c r="C24" s="9">
        <f t="shared" si="0"/>
        <v>77946.48</v>
      </c>
      <c r="E24" s="15">
        <v>6495.54</v>
      </c>
      <c r="F24" s="15">
        <v>6495.54</v>
      </c>
      <c r="G24" s="15">
        <v>6495.54</v>
      </c>
      <c r="H24" s="15">
        <v>6495.54</v>
      </c>
      <c r="I24" s="15">
        <v>6495.54</v>
      </c>
      <c r="J24" s="15">
        <v>6495.54</v>
      </c>
      <c r="K24" s="15">
        <v>6495.54</v>
      </c>
      <c r="L24" s="15">
        <v>6495.54</v>
      </c>
      <c r="M24" s="15">
        <v>6495.54</v>
      </c>
      <c r="N24" s="15">
        <v>6495.54</v>
      </c>
      <c r="O24" s="15">
        <v>6495.54</v>
      </c>
      <c r="P24" s="15">
        <v>6495.54</v>
      </c>
    </row>
    <row r="25" spans="1:16" ht="12.75">
      <c r="A25" s="19">
        <v>9</v>
      </c>
      <c r="B25" s="16" t="s">
        <v>45</v>
      </c>
      <c r="C25" s="9">
        <f t="shared" si="0"/>
        <v>40317.12000000002</v>
      </c>
      <c r="E25" s="5">
        <v>3359.76</v>
      </c>
      <c r="F25" s="5">
        <v>3359.76</v>
      </c>
      <c r="G25" s="5">
        <v>3359.76</v>
      </c>
      <c r="H25" s="5">
        <v>3359.76</v>
      </c>
      <c r="I25" s="5">
        <v>3359.76</v>
      </c>
      <c r="J25" s="5">
        <v>3359.76</v>
      </c>
      <c r="K25" s="5">
        <v>3359.76</v>
      </c>
      <c r="L25" s="5">
        <v>3359.76</v>
      </c>
      <c r="M25" s="5">
        <v>3359.76</v>
      </c>
      <c r="N25" s="5">
        <v>3359.76</v>
      </c>
      <c r="O25" s="5">
        <v>3359.76</v>
      </c>
      <c r="P25" s="5">
        <v>3359.76</v>
      </c>
    </row>
    <row r="26" spans="1:16" ht="12.75">
      <c r="A26" s="20">
        <v>10</v>
      </c>
      <c r="B26" s="12" t="s">
        <v>47</v>
      </c>
      <c r="C26" s="9">
        <f t="shared" si="0"/>
        <v>20269</v>
      </c>
      <c r="E26" s="5">
        <v>1343.9</v>
      </c>
      <c r="F26" s="5">
        <v>1343.9</v>
      </c>
      <c r="G26" s="5">
        <v>1343.9</v>
      </c>
      <c r="H26" s="5">
        <v>3415</v>
      </c>
      <c r="I26" s="5">
        <v>1343.9</v>
      </c>
      <c r="J26" s="5">
        <v>1343.9</v>
      </c>
      <c r="K26" s="5">
        <v>1343.9</v>
      </c>
      <c r="L26" s="5">
        <v>1343.9</v>
      </c>
      <c r="M26" s="5">
        <v>1343.9</v>
      </c>
      <c r="N26" s="5">
        <v>3415</v>
      </c>
      <c r="O26" s="5">
        <v>1343.9</v>
      </c>
      <c r="P26" s="5">
        <v>1343.9</v>
      </c>
    </row>
    <row r="27" spans="1:16" ht="22.5">
      <c r="A27" s="21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26878.08</v>
      </c>
      <c r="E28" s="15">
        <v>2239.84</v>
      </c>
      <c r="F28" s="15">
        <v>2239.84</v>
      </c>
      <c r="G28" s="15">
        <v>2239.84</v>
      </c>
      <c r="H28" s="15">
        <v>2239.84</v>
      </c>
      <c r="I28" s="15">
        <v>2239.84</v>
      </c>
      <c r="J28" s="15">
        <v>2239.84</v>
      </c>
      <c r="K28" s="15">
        <v>2239.84</v>
      </c>
      <c r="L28" s="15">
        <v>2239.84</v>
      </c>
      <c r="M28" s="15">
        <v>2239.84</v>
      </c>
      <c r="N28" s="15">
        <v>2239.84</v>
      </c>
      <c r="O28" s="15">
        <v>2239.84</v>
      </c>
      <c r="P28" s="15">
        <v>2239.84</v>
      </c>
    </row>
    <row r="29" spans="1:16" ht="12.75">
      <c r="A29" s="19">
        <v>13</v>
      </c>
      <c r="B29" s="6" t="s">
        <v>273</v>
      </c>
      <c r="C29" s="9">
        <f t="shared" si="0"/>
        <v>48276</v>
      </c>
      <c r="E29" s="15">
        <v>4023</v>
      </c>
      <c r="F29" s="15">
        <v>4023</v>
      </c>
      <c r="G29" s="15">
        <v>4023</v>
      </c>
      <c r="H29" s="15">
        <v>4023</v>
      </c>
      <c r="I29" s="15">
        <v>4023</v>
      </c>
      <c r="J29" s="15">
        <v>4023</v>
      </c>
      <c r="K29" s="15">
        <v>4023</v>
      </c>
      <c r="L29" s="15">
        <v>4023</v>
      </c>
      <c r="M29" s="15">
        <v>4023</v>
      </c>
      <c r="N29" s="15">
        <v>4023</v>
      </c>
      <c r="O29" s="15">
        <v>4023</v>
      </c>
      <c r="P29" s="15">
        <v>4023</v>
      </c>
    </row>
    <row r="30" spans="1:16" ht="12.75">
      <c r="A30" s="19"/>
      <c r="B30" s="6" t="s">
        <v>52</v>
      </c>
      <c r="C30" s="15">
        <f>SUM(C17:C29)</f>
        <v>415739.08</v>
      </c>
      <c r="E30" s="15">
        <f>SUM(E17:E29)</f>
        <v>34120.850000000006</v>
      </c>
      <c r="F30" s="15">
        <f aca="true" t="shared" si="1" ref="F30:P30">SUM(F17:F29)</f>
        <v>35464.73000000001</v>
      </c>
      <c r="G30" s="15">
        <f t="shared" si="1"/>
        <v>34923.65000000001</v>
      </c>
      <c r="H30" s="15">
        <f t="shared" si="1"/>
        <v>36191.95</v>
      </c>
      <c r="I30" s="15">
        <f t="shared" si="1"/>
        <v>34120.850000000006</v>
      </c>
      <c r="J30" s="15">
        <f t="shared" si="1"/>
        <v>34120.850000000006</v>
      </c>
      <c r="K30" s="15">
        <f t="shared" si="1"/>
        <v>34120.850000000006</v>
      </c>
      <c r="L30" s="15">
        <f t="shared" si="1"/>
        <v>34120.850000000006</v>
      </c>
      <c r="M30" s="15">
        <f t="shared" si="1"/>
        <v>34120.850000000006</v>
      </c>
      <c r="N30" s="15">
        <f t="shared" si="1"/>
        <v>36191.95</v>
      </c>
      <c r="O30" s="15">
        <f t="shared" si="1"/>
        <v>34120.850000000006</v>
      </c>
      <c r="P30" s="15">
        <f t="shared" si="1"/>
        <v>34120.850000000006</v>
      </c>
    </row>
    <row r="31" spans="1:16" ht="12.75">
      <c r="A31" s="19">
        <v>14</v>
      </c>
      <c r="B31" s="5" t="s">
        <v>19</v>
      </c>
      <c r="C31" s="15">
        <f>C32+C33+C34+C35</f>
        <v>14964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264</v>
      </c>
      <c r="K31" s="15">
        <f t="shared" si="2"/>
        <v>12000</v>
      </c>
      <c r="L31" s="15">
        <f t="shared" si="2"/>
        <v>0</v>
      </c>
      <c r="M31" s="15">
        <f t="shared" si="2"/>
        <v>0</v>
      </c>
      <c r="N31" s="15">
        <f t="shared" si="2"/>
        <v>2700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180</v>
      </c>
      <c r="C32" s="9">
        <f>E32+F32+G32+H32+I32+J32+K32+L32+M32+N32+O32+P32</f>
        <v>264</v>
      </c>
      <c r="E32" s="4"/>
      <c r="F32" s="4"/>
      <c r="G32" s="4"/>
      <c r="H32" s="4"/>
      <c r="I32" s="4"/>
      <c r="J32" s="4">
        <v>264</v>
      </c>
      <c r="K32" s="4"/>
      <c r="L32" s="4"/>
      <c r="M32" s="4"/>
      <c r="N32" s="4"/>
      <c r="O32" s="4"/>
      <c r="P32" s="4"/>
    </row>
    <row r="33" spans="1:16" ht="12.75">
      <c r="A33" s="4"/>
      <c r="B33" s="24" t="s">
        <v>274</v>
      </c>
      <c r="C33" s="9">
        <f>E33+F33+G33+H33+I33+J33+K33+L33+M33+N33+O33+P33</f>
        <v>12000</v>
      </c>
      <c r="E33" s="4"/>
      <c r="F33" s="4"/>
      <c r="G33" s="4"/>
      <c r="H33" s="4"/>
      <c r="I33" s="4"/>
      <c r="J33" s="4"/>
      <c r="K33" s="4">
        <v>12000</v>
      </c>
      <c r="L33" s="4"/>
      <c r="M33" s="4"/>
      <c r="N33" s="4"/>
      <c r="O33" s="4"/>
      <c r="P33" s="4"/>
    </row>
    <row r="34" spans="1:16" ht="12.75">
      <c r="A34" s="4"/>
      <c r="B34" s="4" t="s">
        <v>275</v>
      </c>
      <c r="C34" s="9">
        <f>E34+F34+G34+H34+I34+J34+K34+L34+M34+N34+O34+P34</f>
        <v>2700</v>
      </c>
      <c r="E34" s="4"/>
      <c r="F34" s="4"/>
      <c r="G34" s="4"/>
      <c r="H34" s="4"/>
      <c r="I34" s="4"/>
      <c r="J34" s="4"/>
      <c r="K34" s="4"/>
      <c r="L34" s="4"/>
      <c r="M34" s="4"/>
      <c r="N34" s="4">
        <v>2700</v>
      </c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430703.08</v>
      </c>
      <c r="E36" s="17">
        <f>E30+E31</f>
        <v>34120.850000000006</v>
      </c>
      <c r="F36" s="17">
        <f aca="true" t="shared" si="3" ref="F36:P36">F30+F31</f>
        <v>35464.73000000001</v>
      </c>
      <c r="G36" s="17">
        <f t="shared" si="3"/>
        <v>34923.65000000001</v>
      </c>
      <c r="H36" s="17">
        <f t="shared" si="3"/>
        <v>36191.95</v>
      </c>
      <c r="I36" s="17">
        <f t="shared" si="3"/>
        <v>34120.850000000006</v>
      </c>
      <c r="J36" s="17">
        <f t="shared" si="3"/>
        <v>34384.850000000006</v>
      </c>
      <c r="K36" s="17">
        <f t="shared" si="3"/>
        <v>46120.850000000006</v>
      </c>
      <c r="L36" s="17">
        <f t="shared" si="3"/>
        <v>34120.850000000006</v>
      </c>
      <c r="M36" s="17">
        <f t="shared" si="3"/>
        <v>34120.850000000006</v>
      </c>
      <c r="N36" s="17">
        <f t="shared" si="3"/>
        <v>38891.95</v>
      </c>
      <c r="O36" s="17">
        <f t="shared" si="3"/>
        <v>34120.850000000006</v>
      </c>
      <c r="P36" s="17">
        <f t="shared" si="3"/>
        <v>34120.850000000006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276</v>
      </c>
      <c r="F1" s="1" t="s">
        <v>2</v>
      </c>
      <c r="G1" s="1" t="s">
        <v>3</v>
      </c>
    </row>
    <row r="2" spans="2:8" ht="12.75">
      <c r="B2" s="2" t="s">
        <v>277</v>
      </c>
      <c r="D2" s="1"/>
      <c r="E2" s="1" t="s">
        <v>5</v>
      </c>
      <c r="F2" s="1">
        <v>63264.72</v>
      </c>
      <c r="G2" s="1">
        <v>52422.83</v>
      </c>
      <c r="H2" s="1">
        <v>784.37</v>
      </c>
    </row>
    <row r="3" spans="2:7" ht="12.75">
      <c r="B3" s="2" t="s">
        <v>6</v>
      </c>
      <c r="C3" s="1">
        <v>46630.83</v>
      </c>
      <c r="D3" s="1" t="s">
        <v>7</v>
      </c>
      <c r="E3" s="1" t="s">
        <v>8</v>
      </c>
      <c r="F3" s="1">
        <v>63264.72</v>
      </c>
      <c r="G3" s="1">
        <v>57686.88</v>
      </c>
    </row>
    <row r="4" spans="2:8" ht="12.75">
      <c r="B4" s="2" t="s">
        <v>81</v>
      </c>
      <c r="C4" s="3">
        <f>F14</f>
        <v>759117.74</v>
      </c>
      <c r="D4" s="1" t="s">
        <v>7</v>
      </c>
      <c r="E4" s="1" t="s">
        <v>10</v>
      </c>
      <c r="F4" s="1">
        <v>63260.51</v>
      </c>
      <c r="G4" s="1">
        <v>66318.97</v>
      </c>
      <c r="H4" s="1">
        <v>633.25</v>
      </c>
    </row>
    <row r="5" spans="2:8" ht="12.75">
      <c r="B5" s="2" t="s">
        <v>11</v>
      </c>
      <c r="C5" s="3">
        <f>G14+H14</f>
        <v>761104.94</v>
      </c>
      <c r="D5" s="1" t="s">
        <v>7</v>
      </c>
      <c r="E5" s="1" t="s">
        <v>12</v>
      </c>
      <c r="F5" s="1">
        <v>63260.51</v>
      </c>
      <c r="G5" s="1">
        <v>62597.16</v>
      </c>
      <c r="H5" s="1">
        <v>23.39</v>
      </c>
    </row>
    <row r="6" spans="2:7" ht="12.75">
      <c r="B6" s="2" t="s">
        <v>63</v>
      </c>
      <c r="C6" s="1">
        <f>C8+C9</f>
        <v>750830.39</v>
      </c>
      <c r="D6" s="1" t="s">
        <v>7</v>
      </c>
      <c r="E6" s="1" t="s">
        <v>14</v>
      </c>
      <c r="F6" s="1">
        <v>63260.51</v>
      </c>
      <c r="G6" s="1">
        <v>60483.07</v>
      </c>
    </row>
    <row r="7" spans="2:7" ht="12.75">
      <c r="B7" s="2" t="s">
        <v>15</v>
      </c>
      <c r="D7" s="1"/>
      <c r="E7" s="1" t="s">
        <v>16</v>
      </c>
      <c r="F7" s="1">
        <v>63260.51</v>
      </c>
      <c r="G7" s="1">
        <v>56779.48</v>
      </c>
    </row>
    <row r="8" spans="2:16" ht="12.75">
      <c r="B8" s="2" t="s">
        <v>17</v>
      </c>
      <c r="C8" s="3">
        <f>C30</f>
        <v>622302.39</v>
      </c>
      <c r="D8" s="1" t="s">
        <v>7</v>
      </c>
      <c r="E8" s="3" t="s">
        <v>18</v>
      </c>
      <c r="F8" s="3">
        <v>63260.51</v>
      </c>
      <c r="G8" s="3">
        <v>69350.19</v>
      </c>
      <c r="H8" s="3">
        <v>769.41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128528</v>
      </c>
      <c r="D9" s="1" t="s">
        <v>7</v>
      </c>
      <c r="E9" s="1" t="s">
        <v>20</v>
      </c>
      <c r="F9" s="1">
        <v>63260.51</v>
      </c>
      <c r="G9" s="1">
        <v>56295.67</v>
      </c>
      <c r="H9" s="1">
        <v>269.41</v>
      </c>
    </row>
    <row r="10" spans="2:8" ht="12.75">
      <c r="B10" s="2"/>
      <c r="D10" s="1"/>
      <c r="E10" s="1" t="s">
        <v>21</v>
      </c>
      <c r="F10" s="1">
        <v>63260.51</v>
      </c>
      <c r="G10" s="1">
        <v>59315.48</v>
      </c>
      <c r="H10" s="1">
        <v>2594.24</v>
      </c>
    </row>
    <row r="11" spans="2:8" ht="12.75">
      <c r="B11" s="2"/>
      <c r="D11" s="1"/>
      <c r="E11" s="1" t="s">
        <v>22</v>
      </c>
      <c r="F11" s="1">
        <v>63260.51</v>
      </c>
      <c r="G11" s="1">
        <v>70672.65</v>
      </c>
      <c r="H11" s="1">
        <v>1086.29</v>
      </c>
    </row>
    <row r="12" spans="2:7" ht="12.75">
      <c r="B12" s="2" t="s">
        <v>23</v>
      </c>
      <c r="C12" s="1">
        <v>32076.52</v>
      </c>
      <c r="D12" s="1" t="s">
        <v>7</v>
      </c>
      <c r="E12" s="1" t="s">
        <v>24</v>
      </c>
      <c r="F12" s="1">
        <v>63252.11</v>
      </c>
      <c r="G12" s="1">
        <v>62162.68</v>
      </c>
    </row>
    <row r="13" spans="2:8" ht="12.75">
      <c r="B13" s="2" t="s">
        <v>25</v>
      </c>
      <c r="C13" s="1">
        <f>C3+C5-C6</f>
        <v>56905.37999999989</v>
      </c>
      <c r="D13" s="1" t="s">
        <v>7</v>
      </c>
      <c r="E13" s="1" t="s">
        <v>26</v>
      </c>
      <c r="F13" s="1">
        <v>63252.11</v>
      </c>
      <c r="G13" s="1">
        <v>79399.68</v>
      </c>
      <c r="H13" s="1">
        <v>1459.84</v>
      </c>
    </row>
    <row r="14" spans="2:8" ht="12.75">
      <c r="B14" s="2"/>
      <c r="D14" s="1"/>
      <c r="F14" s="3">
        <f>F2+F3+F4+F5+F6+F7+F8+F9+F10+F11+F12+F13</f>
        <v>759117.74</v>
      </c>
      <c r="G14" s="3">
        <f>G2+G3+G4+G5+G6+G7+G8+G9+G10+G11+G12+G13</f>
        <v>753484.74</v>
      </c>
      <c r="H14" s="3">
        <f>H2+H3+H4+H5+H6+H7+H8+H9+H10+H11+H12+H13</f>
        <v>7620.2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163565.28</v>
      </c>
      <c r="E17" s="9">
        <v>13630.44</v>
      </c>
      <c r="F17" s="9">
        <v>13630.44</v>
      </c>
      <c r="G17" s="9">
        <v>13630.44</v>
      </c>
      <c r="H17" s="9">
        <v>13630.44</v>
      </c>
      <c r="I17" s="9">
        <v>13630.44</v>
      </c>
      <c r="J17" s="9">
        <v>13630.44</v>
      </c>
      <c r="K17" s="9">
        <v>13630.44</v>
      </c>
      <c r="L17" s="9">
        <v>13630.44</v>
      </c>
      <c r="M17" s="9">
        <v>13630.44</v>
      </c>
      <c r="N17" s="9">
        <v>13630.44</v>
      </c>
      <c r="O17" s="9">
        <v>13630.44</v>
      </c>
      <c r="P17" s="9">
        <v>13630.44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5058.720000000001</v>
      </c>
      <c r="E18" s="9">
        <v>421.56</v>
      </c>
      <c r="F18" s="9">
        <v>421.56</v>
      </c>
      <c r="G18" s="9">
        <v>421.56</v>
      </c>
      <c r="H18" s="9">
        <v>421.56</v>
      </c>
      <c r="I18" s="9">
        <v>421.56</v>
      </c>
      <c r="J18" s="9">
        <v>421.56</v>
      </c>
      <c r="K18" s="9">
        <v>421.56</v>
      </c>
      <c r="L18" s="9">
        <v>421.56</v>
      </c>
      <c r="M18" s="9">
        <v>421.56</v>
      </c>
      <c r="N18" s="9">
        <v>421.56</v>
      </c>
      <c r="O18" s="9">
        <v>421.56</v>
      </c>
      <c r="P18" s="9">
        <v>421.56</v>
      </c>
    </row>
    <row r="19" spans="1:16" ht="12.75">
      <c r="A19" s="21">
        <v>3</v>
      </c>
      <c r="B19" s="12" t="s">
        <v>37</v>
      </c>
      <c r="C19" s="9">
        <f t="shared" si="0"/>
        <v>11241</v>
      </c>
      <c r="E19" s="13">
        <v>936.75</v>
      </c>
      <c r="F19" s="13">
        <v>936.75</v>
      </c>
      <c r="G19" s="13">
        <v>936.75</v>
      </c>
      <c r="H19" s="13">
        <v>936.75</v>
      </c>
      <c r="I19" s="13">
        <v>936.75</v>
      </c>
      <c r="J19" s="13">
        <v>936.75</v>
      </c>
      <c r="K19" s="13">
        <v>936.75</v>
      </c>
      <c r="L19" s="13">
        <v>936.75</v>
      </c>
      <c r="M19" s="13">
        <v>936.75</v>
      </c>
      <c r="N19" s="13">
        <v>936.75</v>
      </c>
      <c r="O19" s="13">
        <v>936.75</v>
      </c>
      <c r="P19" s="13">
        <v>936.75</v>
      </c>
    </row>
    <row r="20" spans="1:16" ht="12.75">
      <c r="A20" s="19">
        <v>4</v>
      </c>
      <c r="B20" s="12" t="s">
        <v>64</v>
      </c>
      <c r="C20" s="9">
        <f t="shared" si="0"/>
        <v>6744.96</v>
      </c>
      <c r="E20" s="5"/>
      <c r="F20" s="5">
        <v>3372.48</v>
      </c>
      <c r="G20" s="5">
        <v>3372.48</v>
      </c>
      <c r="H20" s="5"/>
      <c r="I20" s="5"/>
      <c r="J20" s="5"/>
      <c r="K20" s="5"/>
      <c r="L20" s="5"/>
      <c r="M20" s="5"/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106795.20000000003</v>
      </c>
      <c r="E21" s="5">
        <v>8899.6</v>
      </c>
      <c r="F21" s="5">
        <v>8899.6</v>
      </c>
      <c r="G21" s="5">
        <v>8899.6</v>
      </c>
      <c r="H21" s="5">
        <v>8899.6</v>
      </c>
      <c r="I21" s="5">
        <v>8899.6</v>
      </c>
      <c r="J21" s="5">
        <v>8899.6</v>
      </c>
      <c r="K21" s="5">
        <v>8899.6</v>
      </c>
      <c r="L21" s="5">
        <v>8899.6</v>
      </c>
      <c r="M21" s="5">
        <v>8899.6</v>
      </c>
      <c r="N21" s="5">
        <v>8899.6</v>
      </c>
      <c r="O21" s="5">
        <v>8899.6</v>
      </c>
      <c r="P21" s="5">
        <v>8899.6</v>
      </c>
    </row>
    <row r="22" spans="1:16" ht="12.75">
      <c r="A22" s="21">
        <v>6</v>
      </c>
      <c r="B22" s="12" t="s">
        <v>141</v>
      </c>
      <c r="C22" s="9">
        <f t="shared" si="0"/>
        <v>25855.679999999997</v>
      </c>
      <c r="E22" s="5">
        <v>2154.64</v>
      </c>
      <c r="F22" s="5">
        <v>2154.64</v>
      </c>
      <c r="G22" s="5">
        <v>2154.64</v>
      </c>
      <c r="H22" s="5">
        <v>2154.64</v>
      </c>
      <c r="I22" s="5">
        <v>2154.64</v>
      </c>
      <c r="J22" s="5">
        <v>2154.64</v>
      </c>
      <c r="K22" s="5">
        <v>2154.64</v>
      </c>
      <c r="L22" s="5">
        <v>2154.64</v>
      </c>
      <c r="M22" s="5">
        <v>2154.64</v>
      </c>
      <c r="N22" s="5">
        <v>2154.64</v>
      </c>
      <c r="O22" s="5">
        <v>2154.64</v>
      </c>
      <c r="P22" s="5">
        <v>2154.64</v>
      </c>
    </row>
    <row r="23" spans="1:16" ht="22.5">
      <c r="A23" s="19">
        <v>7</v>
      </c>
      <c r="B23" s="12" t="s">
        <v>41</v>
      </c>
      <c r="C23" s="9">
        <f t="shared" si="0"/>
        <v>40469.76000000001</v>
      </c>
      <c r="E23" s="5">
        <v>3372.48</v>
      </c>
      <c r="F23" s="5">
        <v>3372.48</v>
      </c>
      <c r="G23" s="5">
        <v>3372.48</v>
      </c>
      <c r="H23" s="5">
        <v>3372.48</v>
      </c>
      <c r="I23" s="5">
        <v>3372.48</v>
      </c>
      <c r="J23" s="5">
        <v>3372.48</v>
      </c>
      <c r="K23" s="5">
        <v>3372.48</v>
      </c>
      <c r="L23" s="5">
        <v>3372.48</v>
      </c>
      <c r="M23" s="5">
        <v>3372.48</v>
      </c>
      <c r="N23" s="5">
        <v>3372.48</v>
      </c>
      <c r="O23" s="5">
        <v>3372.48</v>
      </c>
      <c r="P23" s="5">
        <v>3372.48</v>
      </c>
    </row>
    <row r="24" spans="1:16" ht="12.75">
      <c r="A24" s="20">
        <v>8</v>
      </c>
      <c r="B24" s="12" t="s">
        <v>278</v>
      </c>
      <c r="C24" s="9">
        <f t="shared" si="0"/>
        <v>2709.3600000000006</v>
      </c>
      <c r="E24" s="5">
        <v>225.78</v>
      </c>
      <c r="F24" s="5">
        <v>225.78</v>
      </c>
      <c r="G24" s="5">
        <v>225.78</v>
      </c>
      <c r="H24" s="5">
        <v>225.78</v>
      </c>
      <c r="I24" s="5">
        <v>225.78</v>
      </c>
      <c r="J24" s="5">
        <v>225.78</v>
      </c>
      <c r="K24" s="5">
        <v>225.78</v>
      </c>
      <c r="L24" s="5">
        <v>225.78</v>
      </c>
      <c r="M24" s="5">
        <v>225.78</v>
      </c>
      <c r="N24" s="5">
        <v>225.78</v>
      </c>
      <c r="O24" s="5">
        <v>225.78</v>
      </c>
      <c r="P24" s="5">
        <v>225.78</v>
      </c>
    </row>
    <row r="25" spans="1:16" ht="45">
      <c r="A25" s="21">
        <v>9</v>
      </c>
      <c r="B25" s="12" t="s">
        <v>66</v>
      </c>
      <c r="C25" s="9">
        <f t="shared" si="0"/>
        <v>130402.56000000001</v>
      </c>
      <c r="E25" s="15">
        <v>10866.88</v>
      </c>
      <c r="F25" s="15">
        <v>10866.88</v>
      </c>
      <c r="G25" s="15">
        <v>10866.88</v>
      </c>
      <c r="H25" s="15">
        <v>10866.88</v>
      </c>
      <c r="I25" s="15">
        <v>10866.88</v>
      </c>
      <c r="J25" s="15">
        <v>10866.88</v>
      </c>
      <c r="K25" s="15">
        <v>10866.88</v>
      </c>
      <c r="L25" s="15">
        <v>10866.88</v>
      </c>
      <c r="M25" s="15">
        <v>10866.88</v>
      </c>
      <c r="N25" s="15">
        <v>10866.88</v>
      </c>
      <c r="O25" s="15">
        <v>10866.88</v>
      </c>
      <c r="P25" s="15">
        <v>10866.88</v>
      </c>
    </row>
    <row r="26" spans="1:16" ht="12.75">
      <c r="A26" s="19">
        <v>10</v>
      </c>
      <c r="B26" s="16" t="s">
        <v>45</v>
      </c>
      <c r="C26" s="9">
        <f t="shared" si="0"/>
        <v>67449.60000000002</v>
      </c>
      <c r="E26" s="5">
        <v>5620.8</v>
      </c>
      <c r="F26" s="5">
        <v>5620.8</v>
      </c>
      <c r="G26" s="5">
        <v>5620.8</v>
      </c>
      <c r="H26" s="5">
        <v>5620.8</v>
      </c>
      <c r="I26" s="5">
        <v>5620.8</v>
      </c>
      <c r="J26" s="5">
        <v>5620.8</v>
      </c>
      <c r="K26" s="5">
        <v>5620.8</v>
      </c>
      <c r="L26" s="5">
        <v>5620.8</v>
      </c>
      <c r="M26" s="5">
        <v>5620.8</v>
      </c>
      <c r="N26" s="5">
        <v>5620.8</v>
      </c>
      <c r="O26" s="5">
        <v>5620.8</v>
      </c>
      <c r="P26" s="5">
        <v>5620.8</v>
      </c>
    </row>
    <row r="27" spans="1:16" ht="12.75">
      <c r="A27" s="20">
        <v>11</v>
      </c>
      <c r="B27" s="12" t="s">
        <v>47</v>
      </c>
      <c r="C27" s="9">
        <f t="shared" si="0"/>
        <v>17043.87</v>
      </c>
      <c r="E27" s="5">
        <v>2167.53</v>
      </c>
      <c r="F27" s="5">
        <v>1083.76</v>
      </c>
      <c r="G27" s="5">
        <v>1083.76</v>
      </c>
      <c r="H27" s="5">
        <v>3415</v>
      </c>
      <c r="I27" s="5">
        <v>1083.76</v>
      </c>
      <c r="J27" s="5">
        <v>1083.76</v>
      </c>
      <c r="K27" s="5">
        <v>1083.76</v>
      </c>
      <c r="L27" s="5">
        <v>1083.76</v>
      </c>
      <c r="M27" s="5">
        <v>1083.76</v>
      </c>
      <c r="N27" s="5">
        <v>1707.5</v>
      </c>
      <c r="O27" s="5">
        <v>1083.76</v>
      </c>
      <c r="P27" s="5">
        <v>1083.76</v>
      </c>
    </row>
    <row r="28" spans="1:16" ht="22.5">
      <c r="A28" s="21">
        <v>12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19">
        <v>13</v>
      </c>
      <c r="B29" s="6" t="s">
        <v>51</v>
      </c>
      <c r="C29" s="9">
        <f t="shared" si="0"/>
        <v>44966.399999999994</v>
      </c>
      <c r="E29" s="15">
        <v>3747.2</v>
      </c>
      <c r="F29" s="15">
        <v>3747.2</v>
      </c>
      <c r="G29" s="15">
        <v>3747.2</v>
      </c>
      <c r="H29" s="15">
        <v>3747.2</v>
      </c>
      <c r="I29" s="15">
        <v>3747.2</v>
      </c>
      <c r="J29" s="15">
        <v>3747.2</v>
      </c>
      <c r="K29" s="15">
        <v>3747.2</v>
      </c>
      <c r="L29" s="15">
        <v>3747.2</v>
      </c>
      <c r="M29" s="15">
        <v>3747.2</v>
      </c>
      <c r="N29" s="15">
        <v>3747.2</v>
      </c>
      <c r="O29" s="15">
        <v>3747.2</v>
      </c>
      <c r="P29" s="15">
        <v>3747.2</v>
      </c>
    </row>
    <row r="30" spans="1:16" ht="12.75">
      <c r="A30" s="19"/>
      <c r="B30" s="6" t="s">
        <v>52</v>
      </c>
      <c r="C30" s="15">
        <f>SUM(C17:C29)</f>
        <v>622302.39</v>
      </c>
      <c r="E30" s="15">
        <f>SUM(E17:E29)</f>
        <v>52043.659999999996</v>
      </c>
      <c r="F30" s="15">
        <f aca="true" t="shared" si="1" ref="F30:P30">SUM(F17:F29)</f>
        <v>54332.37</v>
      </c>
      <c r="G30" s="15">
        <f t="shared" si="1"/>
        <v>54332.37</v>
      </c>
      <c r="H30" s="15">
        <f t="shared" si="1"/>
        <v>53291.13</v>
      </c>
      <c r="I30" s="15">
        <f t="shared" si="1"/>
        <v>50959.89</v>
      </c>
      <c r="J30" s="15">
        <f t="shared" si="1"/>
        <v>50959.89</v>
      </c>
      <c r="K30" s="15">
        <f t="shared" si="1"/>
        <v>50959.89</v>
      </c>
      <c r="L30" s="15">
        <f t="shared" si="1"/>
        <v>50959.89</v>
      </c>
      <c r="M30" s="15">
        <f t="shared" si="1"/>
        <v>50959.89</v>
      </c>
      <c r="N30" s="15">
        <f t="shared" si="1"/>
        <v>51583.63</v>
      </c>
      <c r="O30" s="15">
        <f t="shared" si="1"/>
        <v>50959.89</v>
      </c>
      <c r="P30" s="15">
        <f t="shared" si="1"/>
        <v>50959.89</v>
      </c>
    </row>
    <row r="31" spans="1:16" ht="12.75">
      <c r="A31" s="19">
        <v>14</v>
      </c>
      <c r="B31" s="5" t="s">
        <v>19</v>
      </c>
      <c r="C31" s="15">
        <f>C32+C33+C34+C35+C36</f>
        <v>128528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51000</v>
      </c>
      <c r="H31" s="15">
        <f t="shared" si="2"/>
        <v>112</v>
      </c>
      <c r="I31" s="15">
        <f t="shared" si="2"/>
        <v>0</v>
      </c>
      <c r="J31" s="15">
        <f t="shared" si="2"/>
        <v>600</v>
      </c>
      <c r="K31" s="15">
        <f t="shared" si="2"/>
        <v>0</v>
      </c>
      <c r="L31" s="15">
        <f t="shared" si="2"/>
        <v>0</v>
      </c>
      <c r="M31" s="15">
        <f t="shared" si="2"/>
        <v>6816</v>
      </c>
      <c r="N31" s="15">
        <f t="shared" si="2"/>
        <v>0</v>
      </c>
      <c r="O31" s="15">
        <f>O32+O33+O34+O35+O36</f>
        <v>70000</v>
      </c>
      <c r="P31" s="15">
        <f t="shared" si="2"/>
        <v>0</v>
      </c>
    </row>
    <row r="32" spans="1:16" ht="12.75">
      <c r="A32" s="19"/>
      <c r="B32" s="4" t="s">
        <v>279</v>
      </c>
      <c r="C32" s="9">
        <f>E32+F32+G32+H32+I32+J32+K32+L32+M32+N32+O32+P32</f>
        <v>51000</v>
      </c>
      <c r="E32" s="4"/>
      <c r="F32" s="4"/>
      <c r="G32" s="4">
        <v>51000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9"/>
      <c r="B33" s="24" t="s">
        <v>179</v>
      </c>
      <c r="C33" s="9">
        <f>E33+F33+G33+H33+I33+J33+K33+L33+M33+N33+O33+P33</f>
        <v>112</v>
      </c>
      <c r="E33" s="4"/>
      <c r="F33" s="4"/>
      <c r="G33" s="4"/>
      <c r="H33" s="4">
        <v>112</v>
      </c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4" t="s">
        <v>180</v>
      </c>
      <c r="C34" s="9">
        <f>E34+F34+G34+H34+I34+J34+K34+L34+M34+N34+O34+P34</f>
        <v>600</v>
      </c>
      <c r="E34" s="4"/>
      <c r="F34" s="4"/>
      <c r="G34" s="4"/>
      <c r="H34" s="4"/>
      <c r="I34" s="4"/>
      <c r="J34" s="4">
        <v>600</v>
      </c>
      <c r="K34" s="4"/>
      <c r="L34" s="4"/>
      <c r="M34" s="4"/>
      <c r="N34" s="4"/>
      <c r="O34" s="4"/>
      <c r="P34" s="4"/>
    </row>
    <row r="35" spans="1:16" ht="12.75">
      <c r="A35" s="19"/>
      <c r="B35" s="4" t="s">
        <v>280</v>
      </c>
      <c r="C35" s="9">
        <f>E35+F35+G35+H35+I35+J35+K35+L35+M35+N35+O35+P35</f>
        <v>6816</v>
      </c>
      <c r="E35" s="4"/>
      <c r="F35" s="4"/>
      <c r="G35" s="4"/>
      <c r="H35" s="4"/>
      <c r="I35" s="4"/>
      <c r="J35" s="4"/>
      <c r="K35" s="4"/>
      <c r="L35" s="4"/>
      <c r="M35" s="4">
        <v>6816</v>
      </c>
      <c r="N35" s="4"/>
      <c r="O35" s="4"/>
      <c r="P35" s="4"/>
    </row>
    <row r="36" spans="1:16" ht="12.75">
      <c r="A36" s="19"/>
      <c r="B36" s="4" t="s">
        <v>281</v>
      </c>
      <c r="C36" s="9">
        <f>E36+F36+G36+H36+I36+J36+K36+L36+M36+N36+O36+P36</f>
        <v>70000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70000</v>
      </c>
      <c r="P36" s="4"/>
    </row>
    <row r="37" spans="1:16" ht="12.75">
      <c r="A37" s="19"/>
      <c r="B37" s="4" t="s">
        <v>56</v>
      </c>
      <c r="C37" s="17">
        <f>C30+C31</f>
        <v>750830.39</v>
      </c>
      <c r="E37" s="17">
        <f>E30+E31</f>
        <v>52043.659999999996</v>
      </c>
      <c r="F37" s="17">
        <f aca="true" t="shared" si="3" ref="F37:P37">F30+F31</f>
        <v>54332.37</v>
      </c>
      <c r="G37" s="17">
        <f t="shared" si="3"/>
        <v>105332.37</v>
      </c>
      <c r="H37" s="17">
        <f t="shared" si="3"/>
        <v>53403.13</v>
      </c>
      <c r="I37" s="17">
        <f t="shared" si="3"/>
        <v>50959.89</v>
      </c>
      <c r="J37" s="17">
        <f t="shared" si="3"/>
        <v>51559.89</v>
      </c>
      <c r="K37" s="17">
        <f t="shared" si="3"/>
        <v>50959.89</v>
      </c>
      <c r="L37" s="17">
        <f t="shared" si="3"/>
        <v>50959.89</v>
      </c>
      <c r="M37" s="17">
        <f t="shared" si="3"/>
        <v>57775.89</v>
      </c>
      <c r="N37" s="17">
        <f t="shared" si="3"/>
        <v>51583.63</v>
      </c>
      <c r="O37" s="17">
        <f t="shared" si="3"/>
        <v>120959.89</v>
      </c>
      <c r="P37" s="17">
        <f t="shared" si="3"/>
        <v>50959.89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3" sqref="D23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282</v>
      </c>
      <c r="F1" s="1" t="s">
        <v>2</v>
      </c>
      <c r="G1" s="1" t="s">
        <v>3</v>
      </c>
    </row>
    <row r="2" spans="2:7" ht="12.75">
      <c r="B2" s="2" t="s">
        <v>283</v>
      </c>
      <c r="D2" s="1"/>
      <c r="E2" s="1" t="s">
        <v>5</v>
      </c>
      <c r="F2" s="1">
        <v>27228.96</v>
      </c>
      <c r="G2" s="1">
        <v>20755.37</v>
      </c>
    </row>
    <row r="3" spans="2:7" ht="12.75">
      <c r="B3" s="2" t="s">
        <v>6</v>
      </c>
      <c r="C3" s="1">
        <v>52649.15</v>
      </c>
      <c r="D3" s="1" t="s">
        <v>7</v>
      </c>
      <c r="E3" s="1" t="s">
        <v>8</v>
      </c>
      <c r="F3" s="1">
        <v>27228.96</v>
      </c>
      <c r="G3" s="1">
        <v>27408.34</v>
      </c>
    </row>
    <row r="4" spans="2:7" ht="12.75">
      <c r="B4" s="2" t="s">
        <v>90</v>
      </c>
      <c r="C4" s="3">
        <f>F14</f>
        <v>326747.52</v>
      </c>
      <c r="D4" s="1" t="s">
        <v>7</v>
      </c>
      <c r="E4" s="1" t="s">
        <v>10</v>
      </c>
      <c r="F4" s="1">
        <v>27228.96</v>
      </c>
      <c r="G4" s="1">
        <v>26065.76</v>
      </c>
    </row>
    <row r="5" spans="2:7" ht="12.75">
      <c r="B5" s="2" t="s">
        <v>70</v>
      </c>
      <c r="C5" s="3">
        <f>G14+H14</f>
        <v>331011.23</v>
      </c>
      <c r="D5" s="1" t="s">
        <v>7</v>
      </c>
      <c r="E5" s="1" t="s">
        <v>12</v>
      </c>
      <c r="F5" s="1">
        <v>27228.96</v>
      </c>
      <c r="G5" s="1">
        <v>28045.49</v>
      </c>
    </row>
    <row r="6" spans="2:7" ht="12.75">
      <c r="B6" s="2" t="s">
        <v>63</v>
      </c>
      <c r="C6" s="1">
        <f>C8+C9</f>
        <v>280540.1</v>
      </c>
      <c r="D6" s="1" t="s">
        <v>7</v>
      </c>
      <c r="E6" s="1" t="s">
        <v>14</v>
      </c>
      <c r="F6" s="1">
        <v>27228.96</v>
      </c>
      <c r="G6" s="1">
        <v>22091.8</v>
      </c>
    </row>
    <row r="7" spans="2:7" ht="12.75">
      <c r="B7" s="2" t="s">
        <v>15</v>
      </c>
      <c r="D7" s="1"/>
      <c r="E7" s="1" t="s">
        <v>16</v>
      </c>
      <c r="F7" s="1">
        <v>27228.96</v>
      </c>
      <c r="G7" s="1">
        <v>31333.03</v>
      </c>
    </row>
    <row r="8" spans="2:16" ht="12.75">
      <c r="B8" s="2" t="s">
        <v>17</v>
      </c>
      <c r="C8" s="3">
        <f>C30</f>
        <v>280540.1</v>
      </c>
      <c r="D8" s="1" t="s">
        <v>7</v>
      </c>
      <c r="E8" s="3" t="s">
        <v>18</v>
      </c>
      <c r="F8" s="3">
        <v>27228.96</v>
      </c>
      <c r="G8" s="3">
        <v>24717.32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0</v>
      </c>
      <c r="D9" s="1" t="s">
        <v>7</v>
      </c>
      <c r="E9" s="1" t="s">
        <v>20</v>
      </c>
      <c r="F9" s="1">
        <v>27228.96</v>
      </c>
      <c r="G9" s="1">
        <v>40074.58</v>
      </c>
      <c r="H9" s="1">
        <v>941.16</v>
      </c>
    </row>
    <row r="10" spans="2:7" ht="12.75">
      <c r="B10" s="2"/>
      <c r="D10" s="1"/>
      <c r="E10" s="1" t="s">
        <v>21</v>
      </c>
      <c r="F10" s="1">
        <v>27228.96</v>
      </c>
      <c r="G10" s="1">
        <v>23268.12</v>
      </c>
    </row>
    <row r="11" spans="2:7" ht="12.75">
      <c r="B11" s="2"/>
      <c r="D11" s="1"/>
      <c r="E11" s="1" t="s">
        <v>22</v>
      </c>
      <c r="F11" s="1">
        <v>27228.96</v>
      </c>
      <c r="G11" s="1">
        <v>26662.07</v>
      </c>
    </row>
    <row r="12" spans="2:7" ht="12.75">
      <c r="B12" s="2" t="s">
        <v>23</v>
      </c>
      <c r="C12" s="1">
        <v>9558.3</v>
      </c>
      <c r="D12" s="1" t="s">
        <v>7</v>
      </c>
      <c r="E12" s="1" t="s">
        <v>24</v>
      </c>
      <c r="F12" s="1">
        <v>27228.96</v>
      </c>
      <c r="G12" s="1">
        <v>26393.4</v>
      </c>
    </row>
    <row r="13" spans="2:7" ht="12.75">
      <c r="B13" s="2" t="s">
        <v>25</v>
      </c>
      <c r="C13" s="1">
        <f>C3+C5-C6</f>
        <v>103120.28000000003</v>
      </c>
      <c r="D13" s="1" t="s">
        <v>7</v>
      </c>
      <c r="E13" s="1" t="s">
        <v>26</v>
      </c>
      <c r="F13" s="1">
        <v>27228.96</v>
      </c>
      <c r="G13" s="1">
        <v>33254.79</v>
      </c>
    </row>
    <row r="14" spans="2:8" ht="12.75">
      <c r="B14" s="2"/>
      <c r="D14" s="1"/>
      <c r="F14" s="3">
        <f>F2+F3+F4+F5+F6+F7+F8+F9+F10+F11+F12+F13</f>
        <v>326747.52</v>
      </c>
      <c r="G14" s="3">
        <f>G2+G3+G4+G5+G6+G7+G8+G9+G10+G11+G12+G13</f>
        <v>330070.07</v>
      </c>
      <c r="H14" s="3">
        <f>H2+H3+H4+H5+H6+H7+H8+H9+H10+H11+H12+H13</f>
        <v>941.16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72033</v>
      </c>
      <c r="E17" s="9">
        <v>6002.75</v>
      </c>
      <c r="F17" s="9">
        <v>6002.75</v>
      </c>
      <c r="G17" s="9">
        <v>6002.75</v>
      </c>
      <c r="H17" s="9">
        <v>6002.75</v>
      </c>
      <c r="I17" s="9">
        <v>6002.75</v>
      </c>
      <c r="J17" s="9">
        <v>6002.75</v>
      </c>
      <c r="K17" s="9">
        <v>6002.75</v>
      </c>
      <c r="L17" s="9">
        <v>6002.75</v>
      </c>
      <c r="M17" s="9">
        <v>6002.75</v>
      </c>
      <c r="N17" s="9">
        <v>6002.75</v>
      </c>
      <c r="O17" s="9">
        <v>6002.75</v>
      </c>
      <c r="P17" s="9">
        <v>6002.75</v>
      </c>
    </row>
    <row r="18" spans="1:16" ht="12.75">
      <c r="A18" s="10" t="s">
        <v>34</v>
      </c>
      <c r="B18" s="8" t="s">
        <v>35</v>
      </c>
      <c r="C18" s="9">
        <f aca="true" t="shared" si="0" ref="C18:C29">E18+F18+G18+H18+I18+J18+K18+L18+M18+N18+O18+P18</f>
        <v>2227.8000000000006</v>
      </c>
      <c r="E18" s="9">
        <v>185.65</v>
      </c>
      <c r="F18" s="9">
        <v>185.65</v>
      </c>
      <c r="G18" s="9">
        <v>185.65</v>
      </c>
      <c r="H18" s="9">
        <v>185.65</v>
      </c>
      <c r="I18" s="9">
        <v>185.65</v>
      </c>
      <c r="J18" s="9">
        <v>185.65</v>
      </c>
      <c r="K18" s="9">
        <v>185.65</v>
      </c>
      <c r="L18" s="9">
        <v>185.65</v>
      </c>
      <c r="M18" s="9">
        <v>185.65</v>
      </c>
      <c r="N18" s="9">
        <v>185.65</v>
      </c>
      <c r="O18" s="9">
        <v>185.65</v>
      </c>
      <c r="P18" s="9">
        <v>185.65</v>
      </c>
    </row>
    <row r="19" spans="1:16" ht="12.75">
      <c r="A19" s="11" t="s">
        <v>36</v>
      </c>
      <c r="B19" s="12" t="s">
        <v>37</v>
      </c>
      <c r="C19" s="9">
        <f t="shared" si="0"/>
        <v>6353.38</v>
      </c>
      <c r="E19" s="13">
        <v>577.58</v>
      </c>
      <c r="F19" s="13">
        <v>0</v>
      </c>
      <c r="G19" s="13">
        <v>577.58</v>
      </c>
      <c r="H19" s="13">
        <v>577.58</v>
      </c>
      <c r="I19" s="13">
        <v>577.58</v>
      </c>
      <c r="J19" s="13">
        <v>577.58</v>
      </c>
      <c r="K19" s="13">
        <v>577.58</v>
      </c>
      <c r="L19" s="13">
        <v>577.58</v>
      </c>
      <c r="M19" s="13">
        <v>577.58</v>
      </c>
      <c r="N19" s="13">
        <v>577.58</v>
      </c>
      <c r="O19" s="13">
        <v>577.58</v>
      </c>
      <c r="P19" s="13">
        <v>577.58</v>
      </c>
    </row>
    <row r="20" spans="1:16" ht="12.75">
      <c r="A20" s="11"/>
      <c r="B20" s="12" t="s">
        <v>64</v>
      </c>
      <c r="C20" s="9">
        <f t="shared" si="0"/>
        <v>684.0799999999999</v>
      </c>
      <c r="E20" s="5">
        <v>0</v>
      </c>
      <c r="F20" s="5">
        <v>513.06</v>
      </c>
      <c r="G20" s="5">
        <v>85.51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85.51</v>
      </c>
      <c r="P20" s="5">
        <v>0</v>
      </c>
    </row>
    <row r="21" spans="1:16" ht="22.5">
      <c r="A21" s="4" t="s">
        <v>38</v>
      </c>
      <c r="B21" s="12" t="s">
        <v>39</v>
      </c>
      <c r="C21" s="9">
        <f t="shared" si="0"/>
        <v>47031.840000000004</v>
      </c>
      <c r="E21" s="5">
        <v>3919.32</v>
      </c>
      <c r="F21" s="5">
        <v>3919.32</v>
      </c>
      <c r="G21" s="5">
        <v>3919.32</v>
      </c>
      <c r="H21" s="5">
        <v>3919.32</v>
      </c>
      <c r="I21" s="5">
        <v>3919.32</v>
      </c>
      <c r="J21" s="5">
        <v>3919.32</v>
      </c>
      <c r="K21" s="5">
        <v>3919.32</v>
      </c>
      <c r="L21" s="5">
        <v>3919.32</v>
      </c>
      <c r="M21" s="5">
        <v>3919.32</v>
      </c>
      <c r="N21" s="5">
        <v>3919.32</v>
      </c>
      <c r="O21" s="5">
        <v>3919.32</v>
      </c>
      <c r="P21" s="5">
        <v>3919.32</v>
      </c>
    </row>
    <row r="22" spans="1:16" ht="12.75">
      <c r="A22" s="4"/>
      <c r="B22" s="16" t="s">
        <v>190</v>
      </c>
      <c r="C22" s="9">
        <f t="shared" si="0"/>
        <v>18565.2</v>
      </c>
      <c r="E22" s="5">
        <v>1547.1</v>
      </c>
      <c r="F22" s="5">
        <v>1547.1</v>
      </c>
      <c r="G22" s="5">
        <v>1547.1</v>
      </c>
      <c r="H22" s="5">
        <v>1547.1</v>
      </c>
      <c r="I22" s="5">
        <v>1547.1</v>
      </c>
      <c r="J22" s="5">
        <v>1547.1</v>
      </c>
      <c r="K22" s="5">
        <v>1547.1</v>
      </c>
      <c r="L22" s="5">
        <v>1547.1</v>
      </c>
      <c r="M22" s="5">
        <v>1547.1</v>
      </c>
      <c r="N22" s="5">
        <v>1547.1</v>
      </c>
      <c r="O22" s="5">
        <v>1547.1</v>
      </c>
      <c r="P22" s="5">
        <v>1547.1</v>
      </c>
    </row>
    <row r="23" spans="1:16" ht="22.5">
      <c r="A23" s="4" t="s">
        <v>40</v>
      </c>
      <c r="B23" s="12" t="s">
        <v>41</v>
      </c>
      <c r="C23" s="9">
        <f t="shared" si="0"/>
        <v>17822.639999999996</v>
      </c>
      <c r="E23" s="5">
        <v>1485.22</v>
      </c>
      <c r="F23" s="5">
        <v>1485.22</v>
      </c>
      <c r="G23" s="5">
        <v>1485.22</v>
      </c>
      <c r="H23" s="5">
        <v>1485.22</v>
      </c>
      <c r="I23" s="5">
        <v>1485.22</v>
      </c>
      <c r="J23" s="5">
        <v>1485.22</v>
      </c>
      <c r="K23" s="5">
        <v>1485.22</v>
      </c>
      <c r="L23" s="5">
        <v>1485.22</v>
      </c>
      <c r="M23" s="5">
        <v>1485.22</v>
      </c>
      <c r="N23" s="5">
        <v>1485.22</v>
      </c>
      <c r="O23" s="5">
        <v>1485.22</v>
      </c>
      <c r="P23" s="5">
        <v>1485.22</v>
      </c>
    </row>
    <row r="24" spans="1:16" ht="12.75">
      <c r="A24" s="4"/>
      <c r="B24" s="12" t="s">
        <v>162</v>
      </c>
      <c r="C24" s="9">
        <f t="shared" si="0"/>
        <v>616.1999999999999</v>
      </c>
      <c r="E24" s="5"/>
      <c r="F24" s="5">
        <v>513.06</v>
      </c>
      <c r="G24" s="5">
        <v>103.14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14" t="s">
        <v>42</v>
      </c>
      <c r="B25" s="12" t="s">
        <v>66</v>
      </c>
      <c r="C25" s="9">
        <f t="shared" si="0"/>
        <v>57428.39999999999</v>
      </c>
      <c r="E25" s="15">
        <v>4785.7</v>
      </c>
      <c r="F25" s="15">
        <v>4785.7</v>
      </c>
      <c r="G25" s="15">
        <v>4785.7</v>
      </c>
      <c r="H25" s="15">
        <v>4785.7</v>
      </c>
      <c r="I25" s="15">
        <v>4785.7</v>
      </c>
      <c r="J25" s="15">
        <v>4785.7</v>
      </c>
      <c r="K25" s="15">
        <v>4785.7</v>
      </c>
      <c r="L25" s="15">
        <v>4785.7</v>
      </c>
      <c r="M25" s="15">
        <v>4785.7</v>
      </c>
      <c r="N25" s="15">
        <v>4785.7</v>
      </c>
      <c r="O25" s="15">
        <v>4785.7</v>
      </c>
      <c r="P25" s="15">
        <v>4785.7</v>
      </c>
    </row>
    <row r="26" spans="1:16" ht="12.75">
      <c r="A26" s="14" t="s">
        <v>44</v>
      </c>
      <c r="B26" s="16" t="s">
        <v>45</v>
      </c>
      <c r="C26" s="9">
        <f t="shared" si="0"/>
        <v>29704.320000000003</v>
      </c>
      <c r="E26" s="5">
        <v>2475.36</v>
      </c>
      <c r="F26" s="5">
        <v>2475.36</v>
      </c>
      <c r="G26" s="5">
        <v>2475.36</v>
      </c>
      <c r="H26" s="5">
        <v>2475.36</v>
      </c>
      <c r="I26" s="5">
        <v>2475.36</v>
      </c>
      <c r="J26" s="5">
        <v>2475.36</v>
      </c>
      <c r="K26" s="5">
        <v>2475.36</v>
      </c>
      <c r="L26" s="5">
        <v>2475.36</v>
      </c>
      <c r="M26" s="5">
        <v>2475.36</v>
      </c>
      <c r="N26" s="5">
        <v>2475.36</v>
      </c>
      <c r="O26" s="5">
        <v>2475.36</v>
      </c>
      <c r="P26" s="5">
        <v>2475.36</v>
      </c>
    </row>
    <row r="27" spans="1:16" ht="12.75">
      <c r="A27" s="4" t="s">
        <v>46</v>
      </c>
      <c r="B27" s="12" t="s">
        <v>47</v>
      </c>
      <c r="C27" s="9">
        <f t="shared" si="0"/>
        <v>7775.24</v>
      </c>
      <c r="E27" s="5">
        <v>0</v>
      </c>
      <c r="F27" s="5">
        <v>0</v>
      </c>
      <c r="G27" s="5">
        <v>0</v>
      </c>
      <c r="H27" s="5">
        <v>812.12</v>
      </c>
      <c r="I27" s="5">
        <v>3415</v>
      </c>
      <c r="J27" s="5">
        <v>0</v>
      </c>
      <c r="K27" s="5">
        <v>0</v>
      </c>
      <c r="L27" s="5">
        <v>2723</v>
      </c>
      <c r="M27" s="5">
        <v>0</v>
      </c>
      <c r="N27" s="5">
        <v>0</v>
      </c>
      <c r="O27" s="5">
        <v>825.12</v>
      </c>
      <c r="P27" s="5">
        <v>0</v>
      </c>
    </row>
    <row r="28" spans="1:16" ht="22.5">
      <c r="A28" s="4" t="s">
        <v>48</v>
      </c>
      <c r="B28" s="12" t="s">
        <v>49</v>
      </c>
      <c r="C28" s="9">
        <f t="shared" si="0"/>
        <v>495.11999999999995</v>
      </c>
      <c r="E28" s="5">
        <v>41.26</v>
      </c>
      <c r="F28" s="5">
        <v>41.26</v>
      </c>
      <c r="G28" s="5">
        <v>41.26</v>
      </c>
      <c r="H28" s="5">
        <v>41.26</v>
      </c>
      <c r="I28" s="5">
        <v>41.26</v>
      </c>
      <c r="J28" s="5">
        <v>41.26</v>
      </c>
      <c r="K28" s="5">
        <v>41.26</v>
      </c>
      <c r="L28" s="5">
        <v>41.26</v>
      </c>
      <c r="M28" s="5">
        <v>41.26</v>
      </c>
      <c r="N28" s="5">
        <v>41.26</v>
      </c>
      <c r="O28" s="5">
        <v>41.26</v>
      </c>
      <c r="P28" s="5">
        <v>41.26</v>
      </c>
    </row>
    <row r="29" spans="1:16" ht="33.75">
      <c r="A29" s="14" t="s">
        <v>50</v>
      </c>
      <c r="B29" s="6" t="s">
        <v>51</v>
      </c>
      <c r="C29" s="9">
        <f t="shared" si="0"/>
        <v>19802.880000000005</v>
      </c>
      <c r="E29" s="15">
        <v>1650.24</v>
      </c>
      <c r="F29" s="15">
        <v>1650.24</v>
      </c>
      <c r="G29" s="15">
        <v>1650.24</v>
      </c>
      <c r="H29" s="15">
        <v>1650.24</v>
      </c>
      <c r="I29" s="15">
        <v>1650.24</v>
      </c>
      <c r="J29" s="15">
        <v>1650.24</v>
      </c>
      <c r="K29" s="15">
        <v>1650.24</v>
      </c>
      <c r="L29" s="15">
        <v>1650.24</v>
      </c>
      <c r="M29" s="15">
        <v>1650.24</v>
      </c>
      <c r="N29" s="15">
        <v>1650.24</v>
      </c>
      <c r="O29" s="15">
        <v>1650.24</v>
      </c>
      <c r="P29" s="15">
        <v>1650.24</v>
      </c>
    </row>
    <row r="30" spans="1:16" ht="12.75">
      <c r="A30" s="14"/>
      <c r="B30" s="6" t="s">
        <v>52</v>
      </c>
      <c r="C30" s="15">
        <f>SUM(C17:C29)</f>
        <v>280540.1</v>
      </c>
      <c r="E30" s="15">
        <f>SUM(E17:E29)</f>
        <v>22670.18</v>
      </c>
      <c r="F30" s="15">
        <f aca="true" t="shared" si="1" ref="F30:P30">SUM(F17:F29)</f>
        <v>23118.719999999998</v>
      </c>
      <c r="G30" s="15">
        <f t="shared" si="1"/>
        <v>22858.829999999998</v>
      </c>
      <c r="H30" s="15">
        <f t="shared" si="1"/>
        <v>23482.3</v>
      </c>
      <c r="I30" s="15">
        <f t="shared" si="1"/>
        <v>26085.18</v>
      </c>
      <c r="J30" s="15">
        <f t="shared" si="1"/>
        <v>22670.18</v>
      </c>
      <c r="K30" s="15">
        <f t="shared" si="1"/>
        <v>22670.18</v>
      </c>
      <c r="L30" s="15">
        <f t="shared" si="1"/>
        <v>25393.18</v>
      </c>
      <c r="M30" s="15">
        <f t="shared" si="1"/>
        <v>22670.18</v>
      </c>
      <c r="N30" s="15">
        <f t="shared" si="1"/>
        <v>22670.18</v>
      </c>
      <c r="O30" s="15">
        <f t="shared" si="1"/>
        <v>23580.809999999998</v>
      </c>
      <c r="P30" s="15">
        <f t="shared" si="1"/>
        <v>22670.18</v>
      </c>
    </row>
    <row r="31" spans="1:16" ht="12.75">
      <c r="A31" s="4" t="s">
        <v>53</v>
      </c>
      <c r="B31" s="5" t="s">
        <v>19</v>
      </c>
      <c r="C31" s="15">
        <f>C32+C33+C34+C35</f>
        <v>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3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280540.1</v>
      </c>
      <c r="E36" s="17">
        <f>E30+E31</f>
        <v>22670.18</v>
      </c>
      <c r="F36" s="17">
        <f aca="true" t="shared" si="3" ref="F36:P36">F30+F31</f>
        <v>23118.719999999998</v>
      </c>
      <c r="G36" s="17">
        <f t="shared" si="3"/>
        <v>22858.829999999998</v>
      </c>
      <c r="H36" s="17">
        <f t="shared" si="3"/>
        <v>23482.3</v>
      </c>
      <c r="I36" s="17">
        <f t="shared" si="3"/>
        <v>26085.18</v>
      </c>
      <c r="J36" s="17">
        <f t="shared" si="3"/>
        <v>22670.18</v>
      </c>
      <c r="K36" s="17">
        <f t="shared" si="3"/>
        <v>22670.18</v>
      </c>
      <c r="L36" s="17">
        <f t="shared" si="3"/>
        <v>25393.18</v>
      </c>
      <c r="M36" s="17">
        <f t="shared" si="3"/>
        <v>22670.18</v>
      </c>
      <c r="N36" s="17">
        <f t="shared" si="3"/>
        <v>22670.18</v>
      </c>
      <c r="O36" s="17">
        <f t="shared" si="3"/>
        <v>23580.809999999998</v>
      </c>
      <c r="P36" s="17">
        <f t="shared" si="3"/>
        <v>22670.18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D10" sqref="D10:D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284</v>
      </c>
      <c r="F1" s="1" t="s">
        <v>2</v>
      </c>
      <c r="G1" s="1" t="s">
        <v>3</v>
      </c>
    </row>
    <row r="2" spans="2:8" ht="12.75">
      <c r="B2" s="2" t="s">
        <v>285</v>
      </c>
      <c r="D2" s="1"/>
      <c r="E2" s="1" t="s">
        <v>5</v>
      </c>
      <c r="F2" s="1">
        <v>46217.5</v>
      </c>
      <c r="G2" s="1">
        <v>24624.6</v>
      </c>
      <c r="H2" s="1">
        <v>26.56</v>
      </c>
    </row>
    <row r="3" spans="2:7" ht="12.75">
      <c r="B3" s="2" t="s">
        <v>6</v>
      </c>
      <c r="C3" s="1">
        <v>181369.81</v>
      </c>
      <c r="D3" s="1" t="s">
        <v>7</v>
      </c>
      <c r="E3" s="1" t="s">
        <v>8</v>
      </c>
      <c r="F3" s="1">
        <v>46217.5</v>
      </c>
      <c r="G3" s="1">
        <v>41684.21</v>
      </c>
    </row>
    <row r="4" spans="2:8" ht="12.75">
      <c r="B4" s="2" t="s">
        <v>81</v>
      </c>
      <c r="C4" s="3">
        <f>F14</f>
        <v>554570.0999999999</v>
      </c>
      <c r="D4" s="1" t="s">
        <v>7</v>
      </c>
      <c r="E4" s="1" t="s">
        <v>10</v>
      </c>
      <c r="F4" s="1">
        <v>46217.5</v>
      </c>
      <c r="G4" s="1">
        <v>65122.89</v>
      </c>
      <c r="H4" s="1">
        <v>1402.58</v>
      </c>
    </row>
    <row r="5" spans="2:8" ht="12.75">
      <c r="B5" s="2" t="s">
        <v>11</v>
      </c>
      <c r="C5" s="3">
        <f>G14+H14</f>
        <v>524129.51999999996</v>
      </c>
      <c r="D5" s="1" t="s">
        <v>7</v>
      </c>
      <c r="E5" s="1" t="s">
        <v>12</v>
      </c>
      <c r="F5" s="1">
        <v>46217.5</v>
      </c>
      <c r="G5" s="1">
        <v>42475.9</v>
      </c>
      <c r="H5" s="1">
        <v>932.9</v>
      </c>
    </row>
    <row r="6" spans="2:7" ht="12.75">
      <c r="B6" s="2" t="s">
        <v>13</v>
      </c>
      <c r="C6" s="1">
        <f>C8+C9</f>
        <v>526323.87</v>
      </c>
      <c r="D6" s="1" t="s">
        <v>7</v>
      </c>
      <c r="E6" s="1" t="s">
        <v>14</v>
      </c>
      <c r="F6" s="1">
        <v>46217.5</v>
      </c>
      <c r="G6" s="1">
        <v>40143.13</v>
      </c>
    </row>
    <row r="7" spans="2:8" ht="12.75">
      <c r="B7" s="2" t="s">
        <v>15</v>
      </c>
      <c r="D7" s="1"/>
      <c r="E7" s="1" t="s">
        <v>16</v>
      </c>
      <c r="F7" s="1">
        <v>46217.5</v>
      </c>
      <c r="G7" s="1">
        <v>36281.19</v>
      </c>
      <c r="H7" s="1">
        <v>764.53</v>
      </c>
    </row>
    <row r="8" spans="2:16" ht="12.75">
      <c r="B8" s="2" t="s">
        <v>17</v>
      </c>
      <c r="C8" s="3">
        <f>C30</f>
        <v>491597.87</v>
      </c>
      <c r="D8" s="1" t="s">
        <v>7</v>
      </c>
      <c r="E8" s="3" t="s">
        <v>18</v>
      </c>
      <c r="F8" s="3">
        <v>46210.85</v>
      </c>
      <c r="G8" s="3">
        <v>38174.99</v>
      </c>
      <c r="H8" s="3">
        <v>9.28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34726</v>
      </c>
      <c r="D9" s="1" t="s">
        <v>7</v>
      </c>
      <c r="E9" s="1" t="s">
        <v>20</v>
      </c>
      <c r="F9" s="1">
        <v>46210.85</v>
      </c>
      <c r="G9" s="1">
        <v>38525</v>
      </c>
    </row>
    <row r="10" spans="2:8" ht="12.75">
      <c r="B10" s="2"/>
      <c r="D10" s="1"/>
      <c r="E10" s="1" t="s">
        <v>21</v>
      </c>
      <c r="F10" s="1">
        <v>46210.85</v>
      </c>
      <c r="G10" s="1">
        <v>47219.97</v>
      </c>
      <c r="H10" s="1">
        <v>682.29</v>
      </c>
    </row>
    <row r="11" spans="2:8" ht="12.75">
      <c r="B11" s="2"/>
      <c r="D11" s="1"/>
      <c r="E11" s="1" t="s">
        <v>22</v>
      </c>
      <c r="F11" s="1">
        <v>46210.85</v>
      </c>
      <c r="G11" s="1">
        <v>43121.38</v>
      </c>
      <c r="H11" s="1">
        <v>4440.87</v>
      </c>
    </row>
    <row r="12" spans="2:7" ht="12.75">
      <c r="B12" s="2" t="s">
        <v>23</v>
      </c>
      <c r="C12" s="1">
        <v>134170.07</v>
      </c>
      <c r="D12" s="1" t="s">
        <v>7</v>
      </c>
      <c r="E12" s="1" t="s">
        <v>24</v>
      </c>
      <c r="F12" s="1">
        <v>46210.85</v>
      </c>
      <c r="G12" s="1">
        <v>55062.55</v>
      </c>
    </row>
    <row r="13" spans="2:8" ht="12.75">
      <c r="B13" s="2" t="s">
        <v>25</v>
      </c>
      <c r="C13" s="1">
        <f>C3+C5-C6</f>
        <v>179175.45999999996</v>
      </c>
      <c r="D13" s="1" t="s">
        <v>7</v>
      </c>
      <c r="E13" s="1" t="s">
        <v>26</v>
      </c>
      <c r="F13" s="1">
        <v>46210.85</v>
      </c>
      <c r="G13" s="1">
        <v>41782.6</v>
      </c>
      <c r="H13" s="1">
        <v>1652.1</v>
      </c>
    </row>
    <row r="14" spans="2:8" ht="12.75">
      <c r="B14" s="2"/>
      <c r="D14" s="1"/>
      <c r="F14" s="3">
        <f>F2+F3+F4+F5+F6+F7+F8+F9+F10+F11+F12+F13</f>
        <v>554570.0999999999</v>
      </c>
      <c r="G14" s="3">
        <f>G2+G3+G4+G5+G6+G7+G8+G9+G10+G11+G12+G13</f>
        <v>514218.41</v>
      </c>
      <c r="H14" s="3">
        <f>H2+H3+H4+H5+H6+H7+H8+H9+H10+H11+H12+H13</f>
        <v>9911.11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121347</v>
      </c>
      <c r="E17" s="9">
        <v>10112.25</v>
      </c>
      <c r="F17" s="9">
        <v>10112.25</v>
      </c>
      <c r="G17" s="9">
        <v>10112.25</v>
      </c>
      <c r="H17" s="9">
        <v>10112.25</v>
      </c>
      <c r="I17" s="9">
        <v>10112.25</v>
      </c>
      <c r="J17" s="9">
        <v>10112.25</v>
      </c>
      <c r="K17" s="9">
        <v>10112.25</v>
      </c>
      <c r="L17" s="9">
        <v>10112.25</v>
      </c>
      <c r="M17" s="9">
        <v>10112.25</v>
      </c>
      <c r="N17" s="9">
        <v>10112.25</v>
      </c>
      <c r="O17" s="9">
        <v>10112.25</v>
      </c>
      <c r="P17" s="9">
        <v>10112.25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3753</v>
      </c>
      <c r="E18" s="9">
        <v>312.75</v>
      </c>
      <c r="F18" s="9">
        <v>312.75</v>
      </c>
      <c r="G18" s="9">
        <v>312.75</v>
      </c>
      <c r="H18" s="9">
        <v>312.75</v>
      </c>
      <c r="I18" s="9">
        <v>312.75</v>
      </c>
      <c r="J18" s="9">
        <v>312.75</v>
      </c>
      <c r="K18" s="9">
        <v>312.75</v>
      </c>
      <c r="L18" s="9">
        <v>312.75</v>
      </c>
      <c r="M18" s="9">
        <v>312.75</v>
      </c>
      <c r="N18" s="9">
        <v>312.75</v>
      </c>
      <c r="O18" s="9">
        <v>312.75</v>
      </c>
      <c r="P18" s="9">
        <v>312.75</v>
      </c>
    </row>
    <row r="19" spans="1:16" ht="12.75">
      <c r="A19" s="21">
        <v>3</v>
      </c>
      <c r="B19" s="12" t="s">
        <v>37</v>
      </c>
      <c r="C19" s="9">
        <f t="shared" si="0"/>
        <v>10703</v>
      </c>
      <c r="E19" s="13">
        <v>973</v>
      </c>
      <c r="F19" s="13">
        <v>0</v>
      </c>
      <c r="G19" s="13">
        <v>973</v>
      </c>
      <c r="H19" s="13">
        <v>973</v>
      </c>
      <c r="I19" s="13">
        <v>973</v>
      </c>
      <c r="J19" s="13">
        <v>973</v>
      </c>
      <c r="K19" s="13">
        <v>973</v>
      </c>
      <c r="L19" s="13">
        <v>973</v>
      </c>
      <c r="M19" s="13">
        <v>973</v>
      </c>
      <c r="N19" s="13">
        <v>973</v>
      </c>
      <c r="O19" s="13">
        <v>973</v>
      </c>
      <c r="P19" s="13">
        <v>973</v>
      </c>
    </row>
    <row r="20" spans="1:16" ht="12.75">
      <c r="A20" s="19">
        <v>4</v>
      </c>
      <c r="B20" s="22" t="s">
        <v>64</v>
      </c>
      <c r="C20" s="9">
        <f t="shared" si="0"/>
        <v>4953</v>
      </c>
      <c r="E20" s="5">
        <v>139</v>
      </c>
      <c r="F20" s="5">
        <v>834</v>
      </c>
      <c r="G20" s="5">
        <v>834</v>
      </c>
      <c r="H20" s="5">
        <v>834</v>
      </c>
      <c r="I20" s="5">
        <v>834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539</v>
      </c>
      <c r="P20" s="5">
        <v>939</v>
      </c>
    </row>
    <row r="21" spans="1:16" ht="22.5">
      <c r="A21" s="20">
        <v>5</v>
      </c>
      <c r="B21" s="12" t="s">
        <v>39</v>
      </c>
      <c r="C21" s="9">
        <f t="shared" si="0"/>
        <v>79230</v>
      </c>
      <c r="E21" s="5">
        <v>6602.5</v>
      </c>
      <c r="F21" s="5">
        <v>6602.5</v>
      </c>
      <c r="G21" s="5">
        <v>6602.5</v>
      </c>
      <c r="H21" s="5">
        <v>6602.5</v>
      </c>
      <c r="I21" s="5">
        <v>6602.5</v>
      </c>
      <c r="J21" s="5">
        <v>6602.5</v>
      </c>
      <c r="K21" s="5">
        <v>6602.5</v>
      </c>
      <c r="L21" s="5">
        <v>6602.5</v>
      </c>
      <c r="M21" s="5">
        <v>6602.5</v>
      </c>
      <c r="N21" s="5">
        <v>6602.5</v>
      </c>
      <c r="O21" s="5">
        <v>6602.5</v>
      </c>
      <c r="P21" s="5">
        <v>6602.5</v>
      </c>
    </row>
    <row r="22" spans="1:16" ht="12.75">
      <c r="A22" s="21">
        <v>6</v>
      </c>
      <c r="B22" s="16" t="s">
        <v>190</v>
      </c>
      <c r="C22" s="9">
        <f t="shared" si="0"/>
        <v>29190</v>
      </c>
      <c r="E22" s="5">
        <v>2432.5</v>
      </c>
      <c r="F22" s="5">
        <v>2432.5</v>
      </c>
      <c r="G22" s="5">
        <v>2432.5</v>
      </c>
      <c r="H22" s="5">
        <v>2432.5</v>
      </c>
      <c r="I22" s="5">
        <v>2432.5</v>
      </c>
      <c r="J22" s="5">
        <v>2432.5</v>
      </c>
      <c r="K22" s="5">
        <v>2432.5</v>
      </c>
      <c r="L22" s="5">
        <v>2432.5</v>
      </c>
      <c r="M22" s="5">
        <v>2432.5</v>
      </c>
      <c r="N22" s="5">
        <v>2432.5</v>
      </c>
      <c r="O22" s="5">
        <v>2432.5</v>
      </c>
      <c r="P22" s="5">
        <v>2432.5</v>
      </c>
    </row>
    <row r="23" spans="1:16" ht="22.5">
      <c r="A23" s="19">
        <v>7</v>
      </c>
      <c r="B23" s="12" t="s">
        <v>41</v>
      </c>
      <c r="C23" s="9">
        <f t="shared" si="0"/>
        <v>30024</v>
      </c>
      <c r="E23" s="5">
        <v>2502</v>
      </c>
      <c r="F23" s="5">
        <v>2502</v>
      </c>
      <c r="G23" s="5">
        <v>2502</v>
      </c>
      <c r="H23" s="5">
        <v>2502</v>
      </c>
      <c r="I23" s="5">
        <v>2502</v>
      </c>
      <c r="J23" s="5">
        <v>2502</v>
      </c>
      <c r="K23" s="5">
        <v>2502</v>
      </c>
      <c r="L23" s="5">
        <v>2502</v>
      </c>
      <c r="M23" s="5">
        <v>2502</v>
      </c>
      <c r="N23" s="5">
        <v>2502</v>
      </c>
      <c r="O23" s="5">
        <v>2502</v>
      </c>
      <c r="P23" s="5">
        <v>2502</v>
      </c>
    </row>
    <row r="24" spans="1:16" ht="12.75">
      <c r="A24" s="20">
        <v>8</v>
      </c>
      <c r="B24" s="12" t="s">
        <v>65</v>
      </c>
      <c r="C24" s="9">
        <f t="shared" si="0"/>
        <v>4864.92</v>
      </c>
      <c r="E24" s="5">
        <v>521.25</v>
      </c>
      <c r="F24" s="5">
        <v>173.73</v>
      </c>
      <c r="G24" s="5">
        <v>173.73</v>
      </c>
      <c r="H24" s="5">
        <v>173.73</v>
      </c>
      <c r="I24" s="5">
        <v>173.73</v>
      </c>
      <c r="J24" s="5">
        <v>521.25</v>
      </c>
      <c r="K24" s="5">
        <v>521.25</v>
      </c>
      <c r="L24" s="5">
        <v>521.25</v>
      </c>
      <c r="M24" s="5">
        <v>521.25</v>
      </c>
      <c r="N24" s="5">
        <v>521.25</v>
      </c>
      <c r="O24" s="5">
        <v>521.25</v>
      </c>
      <c r="P24" s="5">
        <v>521.25</v>
      </c>
    </row>
    <row r="25" spans="1:16" ht="45">
      <c r="A25" s="21">
        <v>9</v>
      </c>
      <c r="B25" s="12" t="s">
        <v>66</v>
      </c>
      <c r="C25" s="9">
        <f t="shared" si="0"/>
        <v>88682</v>
      </c>
      <c r="E25" s="15">
        <v>8062</v>
      </c>
      <c r="F25" s="15">
        <v>8062</v>
      </c>
      <c r="G25" s="15">
        <v>8062</v>
      </c>
      <c r="H25" s="15">
        <v>8062</v>
      </c>
      <c r="I25" s="15">
        <v>0</v>
      </c>
      <c r="J25" s="15">
        <v>8062</v>
      </c>
      <c r="K25" s="15">
        <v>8062</v>
      </c>
      <c r="L25" s="15">
        <v>8062</v>
      </c>
      <c r="M25" s="15">
        <v>8062</v>
      </c>
      <c r="N25" s="15">
        <v>8062</v>
      </c>
      <c r="O25" s="15">
        <v>8062</v>
      </c>
      <c r="P25" s="15">
        <v>8062</v>
      </c>
    </row>
    <row r="26" spans="1:16" ht="12.75">
      <c r="A26" s="19">
        <v>10</v>
      </c>
      <c r="B26" s="16" t="s">
        <v>45</v>
      </c>
      <c r="C26" s="9">
        <f t="shared" si="0"/>
        <v>50040</v>
      </c>
      <c r="E26" s="5">
        <v>4170</v>
      </c>
      <c r="F26" s="5">
        <v>4170</v>
      </c>
      <c r="G26" s="5">
        <v>4170</v>
      </c>
      <c r="H26" s="5">
        <v>4170</v>
      </c>
      <c r="I26" s="5">
        <v>4170</v>
      </c>
      <c r="J26" s="5">
        <v>4170</v>
      </c>
      <c r="K26" s="5">
        <v>4170</v>
      </c>
      <c r="L26" s="5">
        <v>4170</v>
      </c>
      <c r="M26" s="5">
        <v>4170</v>
      </c>
      <c r="N26" s="5">
        <v>4170</v>
      </c>
      <c r="O26" s="5">
        <v>4170</v>
      </c>
      <c r="P26" s="5">
        <v>4170</v>
      </c>
    </row>
    <row r="27" spans="1:16" ht="12.75">
      <c r="A27" s="20">
        <v>11</v>
      </c>
      <c r="B27" s="12" t="s">
        <v>47</v>
      </c>
      <c r="C27" s="9">
        <f t="shared" si="0"/>
        <v>34616.93</v>
      </c>
      <c r="E27" s="5">
        <v>1390</v>
      </c>
      <c r="F27" s="5">
        <v>903.38</v>
      </c>
      <c r="G27" s="5">
        <v>903.38</v>
      </c>
      <c r="H27" s="5">
        <v>903.38</v>
      </c>
      <c r="I27" s="5">
        <v>1806.79</v>
      </c>
      <c r="J27" s="5">
        <v>10245</v>
      </c>
      <c r="K27" s="5">
        <v>3415</v>
      </c>
      <c r="L27" s="5">
        <v>3415</v>
      </c>
      <c r="M27" s="5">
        <v>3415</v>
      </c>
      <c r="N27" s="5">
        <v>3415</v>
      </c>
      <c r="O27" s="5">
        <v>1390</v>
      </c>
      <c r="P27" s="5">
        <v>3415</v>
      </c>
    </row>
    <row r="28" spans="1:16" ht="22.5">
      <c r="A28" s="21">
        <v>12</v>
      </c>
      <c r="B28" s="12" t="s">
        <v>49</v>
      </c>
      <c r="C28" s="9">
        <f t="shared" si="0"/>
        <v>834</v>
      </c>
      <c r="E28" s="5">
        <v>69.5</v>
      </c>
      <c r="F28" s="5">
        <v>69.5</v>
      </c>
      <c r="G28" s="5">
        <v>69.5</v>
      </c>
      <c r="H28" s="5">
        <v>69.5</v>
      </c>
      <c r="I28" s="5">
        <v>69.5</v>
      </c>
      <c r="J28" s="5">
        <v>69.5</v>
      </c>
      <c r="K28" s="5">
        <v>69.5</v>
      </c>
      <c r="L28" s="5">
        <v>69.5</v>
      </c>
      <c r="M28" s="5">
        <v>69.5</v>
      </c>
      <c r="N28" s="5">
        <v>69.5</v>
      </c>
      <c r="O28" s="5">
        <v>69.5</v>
      </c>
      <c r="P28" s="5">
        <v>69.5</v>
      </c>
    </row>
    <row r="29" spans="1:16" ht="33.75">
      <c r="A29" s="19">
        <v>13</v>
      </c>
      <c r="B29" s="6" t="s">
        <v>51</v>
      </c>
      <c r="C29" s="9">
        <f t="shared" si="0"/>
        <v>33360.020000000004</v>
      </c>
      <c r="E29" s="15">
        <v>2780</v>
      </c>
      <c r="F29" s="15">
        <v>2780</v>
      </c>
      <c r="G29" s="15">
        <v>2780</v>
      </c>
      <c r="H29" s="15">
        <v>2780</v>
      </c>
      <c r="I29" s="15">
        <v>2780.02</v>
      </c>
      <c r="J29" s="15">
        <v>2780</v>
      </c>
      <c r="K29" s="15">
        <v>2780</v>
      </c>
      <c r="L29" s="15">
        <v>2780</v>
      </c>
      <c r="M29" s="15">
        <v>2780</v>
      </c>
      <c r="N29" s="15">
        <v>2780</v>
      </c>
      <c r="O29" s="15">
        <v>2780</v>
      </c>
      <c r="P29" s="15">
        <v>2780</v>
      </c>
    </row>
    <row r="30" spans="1:16" ht="12.75">
      <c r="A30" s="19"/>
      <c r="B30" s="6" t="s">
        <v>52</v>
      </c>
      <c r="C30" s="15">
        <f>SUM(C17:C29)</f>
        <v>491597.87</v>
      </c>
      <c r="E30" s="15">
        <f>SUM(E17:E29)</f>
        <v>40066.75</v>
      </c>
      <c r="F30" s="15">
        <f aca="true" t="shared" si="1" ref="F30:P30">SUM(F17:F29)</f>
        <v>38954.60999999999</v>
      </c>
      <c r="G30" s="15">
        <f t="shared" si="1"/>
        <v>39927.60999999999</v>
      </c>
      <c r="H30" s="15">
        <f t="shared" si="1"/>
        <v>39927.60999999999</v>
      </c>
      <c r="I30" s="15">
        <f t="shared" si="1"/>
        <v>32769.04</v>
      </c>
      <c r="J30" s="15">
        <f t="shared" si="1"/>
        <v>48782.75</v>
      </c>
      <c r="K30" s="15">
        <f t="shared" si="1"/>
        <v>41952.75</v>
      </c>
      <c r="L30" s="15">
        <f t="shared" si="1"/>
        <v>41952.75</v>
      </c>
      <c r="M30" s="15">
        <f t="shared" si="1"/>
        <v>41952.75</v>
      </c>
      <c r="N30" s="15">
        <f t="shared" si="1"/>
        <v>41952.75</v>
      </c>
      <c r="O30" s="15">
        <f t="shared" si="1"/>
        <v>40466.75</v>
      </c>
      <c r="P30" s="15">
        <f t="shared" si="1"/>
        <v>42891.75</v>
      </c>
    </row>
    <row r="31" spans="1:16" ht="12.75">
      <c r="A31" s="19">
        <v>14</v>
      </c>
      <c r="B31" s="5" t="s">
        <v>19</v>
      </c>
      <c r="C31" s="15">
        <f>C32+C33+C34+C35+C36+C37+C38</f>
        <v>34726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14030</v>
      </c>
      <c r="J31" s="15">
        <f t="shared" si="2"/>
        <v>1670</v>
      </c>
      <c r="K31" s="15">
        <f t="shared" si="2"/>
        <v>14860</v>
      </c>
      <c r="L31" s="15">
        <f t="shared" si="2"/>
        <v>0</v>
      </c>
      <c r="M31" s="15">
        <f>M32+M33+M34+M35+M36+M37+M38</f>
        <v>4166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286</v>
      </c>
      <c r="C32" s="9">
        <f aca="true" t="shared" si="3" ref="C32:C38">E32+F32+G32+H32+I32+J32+K32+L32+M32+N32+O32+P32</f>
        <v>14030</v>
      </c>
      <c r="E32" s="4"/>
      <c r="F32" s="4"/>
      <c r="G32" s="4"/>
      <c r="H32" s="4"/>
      <c r="I32" s="4">
        <v>14030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287</v>
      </c>
      <c r="C33" s="9">
        <f t="shared" si="3"/>
        <v>1030</v>
      </c>
      <c r="E33" s="4"/>
      <c r="F33" s="4"/>
      <c r="G33" s="4"/>
      <c r="H33" s="4"/>
      <c r="I33" s="4"/>
      <c r="J33" s="4">
        <v>1030</v>
      </c>
      <c r="K33" s="4"/>
      <c r="L33" s="4"/>
      <c r="M33" s="4"/>
      <c r="N33" s="4"/>
      <c r="O33" s="4"/>
      <c r="P33" s="4"/>
    </row>
    <row r="34" spans="1:16" ht="12.75">
      <c r="A34" s="4"/>
      <c r="B34" s="4" t="s">
        <v>288</v>
      </c>
      <c r="C34" s="9">
        <f t="shared" si="3"/>
        <v>640</v>
      </c>
      <c r="E34" s="4"/>
      <c r="F34" s="4"/>
      <c r="G34" s="4"/>
      <c r="H34" s="4"/>
      <c r="I34" s="4"/>
      <c r="J34" s="4">
        <v>640</v>
      </c>
      <c r="K34" s="4"/>
      <c r="L34" s="4"/>
      <c r="M34" s="4"/>
      <c r="N34" s="4"/>
      <c r="O34" s="4"/>
      <c r="P34" s="4"/>
    </row>
    <row r="35" spans="1:16" ht="12.75">
      <c r="A35" s="4"/>
      <c r="B35" s="4" t="s">
        <v>289</v>
      </c>
      <c r="C35" s="9">
        <f t="shared" si="3"/>
        <v>14860</v>
      </c>
      <c r="E35" s="4"/>
      <c r="F35" s="4"/>
      <c r="G35" s="4"/>
      <c r="H35" s="4"/>
      <c r="I35" s="4"/>
      <c r="J35" s="4"/>
      <c r="K35" s="4">
        <v>14860</v>
      </c>
      <c r="L35" s="4"/>
      <c r="M35" s="4"/>
      <c r="N35" s="4"/>
      <c r="O35" s="4"/>
      <c r="P35" s="4"/>
    </row>
    <row r="36" spans="1:16" ht="12.75">
      <c r="A36" s="4"/>
      <c r="B36" s="4" t="s">
        <v>167</v>
      </c>
      <c r="C36" s="9">
        <f t="shared" si="3"/>
        <v>1700</v>
      </c>
      <c r="E36" s="4"/>
      <c r="F36" s="4"/>
      <c r="G36" s="4"/>
      <c r="H36" s="4"/>
      <c r="I36" s="4"/>
      <c r="J36" s="4"/>
      <c r="K36" s="4"/>
      <c r="L36" s="4"/>
      <c r="M36" s="4">
        <v>1700</v>
      </c>
      <c r="N36" s="4"/>
      <c r="O36" s="4"/>
      <c r="P36" s="4"/>
    </row>
    <row r="37" spans="1:16" ht="12.75">
      <c r="A37" s="4"/>
      <c r="B37" s="4" t="s">
        <v>290</v>
      </c>
      <c r="C37" s="9">
        <f t="shared" si="3"/>
        <v>866</v>
      </c>
      <c r="E37" s="4"/>
      <c r="F37" s="4"/>
      <c r="G37" s="4"/>
      <c r="H37" s="4"/>
      <c r="I37" s="4"/>
      <c r="J37" s="4"/>
      <c r="K37" s="4"/>
      <c r="L37" s="4"/>
      <c r="M37" s="4">
        <v>866</v>
      </c>
      <c r="N37" s="4"/>
      <c r="O37" s="4"/>
      <c r="P37" s="4"/>
    </row>
    <row r="38" spans="1:16" ht="12.75">
      <c r="A38" s="4"/>
      <c r="B38" s="4" t="s">
        <v>291</v>
      </c>
      <c r="C38" s="9">
        <f t="shared" si="3"/>
        <v>1600</v>
      </c>
      <c r="E38" s="4"/>
      <c r="F38" s="4"/>
      <c r="G38" s="4"/>
      <c r="H38" s="4"/>
      <c r="I38" s="4"/>
      <c r="J38" s="4"/>
      <c r="K38" s="4"/>
      <c r="L38" s="4"/>
      <c r="M38" s="4">
        <v>1600</v>
      </c>
      <c r="N38" s="4"/>
      <c r="O38" s="4"/>
      <c r="P38" s="4"/>
    </row>
    <row r="39" spans="1:16" ht="12.75">
      <c r="A39" s="4"/>
      <c r="B39" s="4" t="s">
        <v>56</v>
      </c>
      <c r="C39" s="17">
        <f>C30+C31</f>
        <v>526323.87</v>
      </c>
      <c r="E39" s="17">
        <f>E30+E31</f>
        <v>40066.75</v>
      </c>
      <c r="F39" s="17">
        <f aca="true" t="shared" si="4" ref="F39:P39">F30+F31</f>
        <v>38954.60999999999</v>
      </c>
      <c r="G39" s="17">
        <f t="shared" si="4"/>
        <v>39927.60999999999</v>
      </c>
      <c r="H39" s="17">
        <f t="shared" si="4"/>
        <v>39927.60999999999</v>
      </c>
      <c r="I39" s="17">
        <f t="shared" si="4"/>
        <v>46799.04</v>
      </c>
      <c r="J39" s="17">
        <f t="shared" si="4"/>
        <v>50452.75</v>
      </c>
      <c r="K39" s="17">
        <f t="shared" si="4"/>
        <v>56812.75</v>
      </c>
      <c r="L39" s="17">
        <f t="shared" si="4"/>
        <v>41952.75</v>
      </c>
      <c r="M39" s="17">
        <f t="shared" si="4"/>
        <v>46118.75</v>
      </c>
      <c r="N39" s="17">
        <f t="shared" si="4"/>
        <v>41952.75</v>
      </c>
      <c r="O39" s="17">
        <f t="shared" si="4"/>
        <v>40466.75</v>
      </c>
      <c r="P39" s="17">
        <f t="shared" si="4"/>
        <v>42891.75</v>
      </c>
    </row>
    <row r="41" ht="12.75">
      <c r="B41" s="18" t="s">
        <v>57</v>
      </c>
    </row>
    <row r="42" ht="12.75">
      <c r="B42" s="18"/>
    </row>
    <row r="43" ht="12.75">
      <c r="B43" s="18" t="s">
        <v>58</v>
      </c>
    </row>
    <row r="44" ht="12.75">
      <c r="B44" s="18"/>
    </row>
    <row r="45" ht="12.75">
      <c r="B45" s="18" t="s">
        <v>59</v>
      </c>
    </row>
    <row r="46" ht="12.75">
      <c r="B46" s="18"/>
    </row>
    <row r="47" ht="12.75">
      <c r="B47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292</v>
      </c>
      <c r="D2" s="1"/>
      <c r="E2" s="1" t="s">
        <v>5</v>
      </c>
      <c r="F2" s="1">
        <v>68370.12</v>
      </c>
      <c r="G2" s="1">
        <v>31585.7</v>
      </c>
    </row>
    <row r="3" spans="2:8" ht="12.75">
      <c r="B3" s="2" t="s">
        <v>6</v>
      </c>
      <c r="C3" s="1">
        <v>169816.21</v>
      </c>
      <c r="D3" s="1" t="s">
        <v>7</v>
      </c>
      <c r="E3" s="1" t="s">
        <v>8</v>
      </c>
      <c r="F3" s="1">
        <v>68370.12</v>
      </c>
      <c r="G3" s="1">
        <v>60726.84</v>
      </c>
      <c r="H3" s="1">
        <v>389.34</v>
      </c>
    </row>
    <row r="4" spans="2:8" ht="12.75">
      <c r="B4" s="2" t="s">
        <v>90</v>
      </c>
      <c r="C4" s="3">
        <f>F14</f>
        <v>820441.44</v>
      </c>
      <c r="D4" s="1" t="s">
        <v>7</v>
      </c>
      <c r="E4" s="1" t="s">
        <v>10</v>
      </c>
      <c r="F4" s="1">
        <v>68370.12</v>
      </c>
      <c r="G4" s="1">
        <v>70439.66</v>
      </c>
      <c r="H4" s="1">
        <v>4545.58</v>
      </c>
    </row>
    <row r="5" spans="2:7" ht="12.75">
      <c r="B5" s="2" t="s">
        <v>293</v>
      </c>
      <c r="C5" s="3">
        <f>G14+H14</f>
        <v>785274.6699999999</v>
      </c>
      <c r="D5" s="1" t="s">
        <v>7</v>
      </c>
      <c r="E5" s="1" t="s">
        <v>12</v>
      </c>
      <c r="F5" s="1">
        <v>68370.12</v>
      </c>
      <c r="G5" s="1">
        <v>60933.43</v>
      </c>
    </row>
    <row r="6" spans="2:7" ht="12.75">
      <c r="B6" s="2" t="s">
        <v>63</v>
      </c>
      <c r="C6" s="1">
        <f>C8+C9</f>
        <v>758681.38</v>
      </c>
      <c r="D6" s="1" t="s">
        <v>7</v>
      </c>
      <c r="E6" s="1" t="s">
        <v>14</v>
      </c>
      <c r="F6" s="1">
        <v>68370.12</v>
      </c>
      <c r="G6" s="1">
        <v>65086.97</v>
      </c>
    </row>
    <row r="7" spans="2:8" ht="12.75">
      <c r="B7" s="2" t="s">
        <v>15</v>
      </c>
      <c r="D7" s="1"/>
      <c r="E7" s="1" t="s">
        <v>16</v>
      </c>
      <c r="F7" s="1">
        <v>68370.12</v>
      </c>
      <c r="G7" s="1">
        <v>63329.96</v>
      </c>
      <c r="H7" s="1">
        <v>2328.81</v>
      </c>
    </row>
    <row r="8" spans="2:16" ht="12.75">
      <c r="B8" s="2" t="s">
        <v>17</v>
      </c>
      <c r="C8" s="3">
        <f>C29</f>
        <v>701112.34</v>
      </c>
      <c r="D8" s="1" t="s">
        <v>7</v>
      </c>
      <c r="E8" s="3" t="s">
        <v>18</v>
      </c>
      <c r="F8" s="3">
        <v>68370.12</v>
      </c>
      <c r="G8" s="3">
        <v>59023.36</v>
      </c>
      <c r="H8" s="3">
        <v>2971.08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57569.04</v>
      </c>
      <c r="D9" s="1" t="s">
        <v>7</v>
      </c>
      <c r="E9" s="1" t="s">
        <v>20</v>
      </c>
      <c r="F9" s="1">
        <v>68370.12</v>
      </c>
      <c r="G9" s="1">
        <v>59876.31</v>
      </c>
      <c r="H9" s="1">
        <v>2588.04</v>
      </c>
    </row>
    <row r="10" spans="2:8" ht="12.75">
      <c r="B10" s="2"/>
      <c r="D10" s="1"/>
      <c r="E10" s="1" t="s">
        <v>21</v>
      </c>
      <c r="F10" s="1">
        <v>68370.12</v>
      </c>
      <c r="G10" s="1">
        <v>73567.83</v>
      </c>
      <c r="H10" s="1">
        <v>919.98</v>
      </c>
    </row>
    <row r="11" spans="2:8" ht="12.75">
      <c r="B11" s="2"/>
      <c r="D11" s="1"/>
      <c r="E11" s="1" t="s">
        <v>22</v>
      </c>
      <c r="F11" s="1">
        <v>68370.12</v>
      </c>
      <c r="G11" s="1">
        <v>80177.81</v>
      </c>
      <c r="H11" s="1">
        <v>2364.89</v>
      </c>
    </row>
    <row r="12" spans="2:8" ht="12.75">
      <c r="B12" s="2" t="s">
        <v>23</v>
      </c>
      <c r="C12" s="1">
        <v>88766.93</v>
      </c>
      <c r="D12" s="1" t="s">
        <v>7</v>
      </c>
      <c r="E12" s="1" t="s">
        <v>24</v>
      </c>
      <c r="F12" s="1">
        <v>68370.12</v>
      </c>
      <c r="G12" s="1">
        <v>56555.65</v>
      </c>
      <c r="H12" s="1">
        <v>1629.18</v>
      </c>
    </row>
    <row r="13" spans="2:7" ht="12.75">
      <c r="B13" s="2" t="s">
        <v>25</v>
      </c>
      <c r="C13" s="1">
        <f>C3+C5-C6</f>
        <v>196409.49999999988</v>
      </c>
      <c r="D13" s="1" t="s">
        <v>7</v>
      </c>
      <c r="E13" s="1" t="s">
        <v>26</v>
      </c>
      <c r="F13" s="1">
        <v>68370.12</v>
      </c>
      <c r="G13" s="1">
        <v>86234.25</v>
      </c>
    </row>
    <row r="14" spans="2:8" ht="12.75">
      <c r="B14" s="2"/>
      <c r="D14" s="1"/>
      <c r="F14" s="3">
        <f>F2+F3+F4+F5+F6+F7+F8+F9+F10+F11+F12+F13</f>
        <v>820441.44</v>
      </c>
      <c r="G14" s="3">
        <f>G2+G3+G4+G5+G6+G7+G8+G9+G10+G11+G12+G13</f>
        <v>767537.7699999999</v>
      </c>
      <c r="H14" s="3">
        <f>H2+H3+H4+H5+H6+H7+H8+H9+H10+H11+H12+H13</f>
        <v>17736.899999999998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189482.87999999998</v>
      </c>
      <c r="E17" s="9">
        <v>15790.24</v>
      </c>
      <c r="F17" s="9">
        <v>15790.24</v>
      </c>
      <c r="G17" s="9">
        <v>15790.24</v>
      </c>
      <c r="H17" s="9">
        <v>15790.24</v>
      </c>
      <c r="I17" s="9">
        <v>15790.24</v>
      </c>
      <c r="J17" s="9">
        <v>15790.24</v>
      </c>
      <c r="K17" s="9">
        <v>15790.24</v>
      </c>
      <c r="L17" s="9">
        <v>15790.24</v>
      </c>
      <c r="M17" s="9">
        <v>15790.24</v>
      </c>
      <c r="N17" s="9">
        <v>15790.24</v>
      </c>
      <c r="O17" s="9">
        <v>15790.24</v>
      </c>
      <c r="P17" s="9">
        <v>15790.24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5860.32</v>
      </c>
      <c r="E18" s="9">
        <v>488.36</v>
      </c>
      <c r="F18" s="9">
        <v>488.36</v>
      </c>
      <c r="G18" s="9">
        <v>488.36</v>
      </c>
      <c r="H18" s="9">
        <v>488.36</v>
      </c>
      <c r="I18" s="9">
        <v>488.36</v>
      </c>
      <c r="J18" s="9">
        <v>488.36</v>
      </c>
      <c r="K18" s="9">
        <v>488.36</v>
      </c>
      <c r="L18" s="9">
        <v>488.36</v>
      </c>
      <c r="M18" s="9">
        <v>488.36</v>
      </c>
      <c r="N18" s="9">
        <v>488.36</v>
      </c>
      <c r="O18" s="9">
        <v>488.36</v>
      </c>
      <c r="P18" s="9">
        <v>488.36</v>
      </c>
    </row>
    <row r="19" spans="1:16" ht="12.75">
      <c r="A19" s="21">
        <v>3</v>
      </c>
      <c r="B19" s="12" t="s">
        <v>37</v>
      </c>
      <c r="C19" s="9">
        <f t="shared" si="0"/>
        <v>16712.739999999998</v>
      </c>
      <c r="E19" s="13">
        <v>1519.34</v>
      </c>
      <c r="F19" s="13">
        <v>0</v>
      </c>
      <c r="G19" s="13">
        <v>1519.34</v>
      </c>
      <c r="H19" s="13">
        <v>1519.34</v>
      </c>
      <c r="I19" s="13">
        <v>1519.34</v>
      </c>
      <c r="J19" s="13">
        <v>1519.34</v>
      </c>
      <c r="K19" s="13">
        <v>1519.34</v>
      </c>
      <c r="L19" s="13">
        <v>1519.34</v>
      </c>
      <c r="M19" s="13">
        <v>1519.34</v>
      </c>
      <c r="N19" s="13">
        <v>1519.34</v>
      </c>
      <c r="O19" s="13">
        <v>1519.34</v>
      </c>
      <c r="P19" s="13">
        <v>1519.34</v>
      </c>
    </row>
    <row r="20" spans="1:16" ht="12.75">
      <c r="A20" s="19">
        <v>4</v>
      </c>
      <c r="B20" s="12" t="s">
        <v>64</v>
      </c>
      <c r="C20" s="9">
        <f t="shared" si="0"/>
        <v>16529.55</v>
      </c>
      <c r="E20" s="5">
        <v>217</v>
      </c>
      <c r="F20" s="5">
        <v>1234.1</v>
      </c>
      <c r="G20" s="5">
        <v>14027.3</v>
      </c>
      <c r="H20" s="5">
        <v>217.05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617.05</v>
      </c>
      <c r="P20" s="5">
        <v>217.05</v>
      </c>
    </row>
    <row r="21" spans="1:16" ht="22.5">
      <c r="A21" s="20">
        <v>5</v>
      </c>
      <c r="B21" s="12" t="s">
        <v>39</v>
      </c>
      <c r="C21" s="9">
        <f t="shared" si="0"/>
        <v>123717.36</v>
      </c>
      <c r="E21" s="5">
        <v>10309.78</v>
      </c>
      <c r="F21" s="5">
        <v>10309.78</v>
      </c>
      <c r="G21" s="5">
        <v>10309.78</v>
      </c>
      <c r="H21" s="5">
        <v>10309.78</v>
      </c>
      <c r="I21" s="5">
        <v>10309.78</v>
      </c>
      <c r="J21" s="5">
        <v>10309.78</v>
      </c>
      <c r="K21" s="5">
        <v>10309.78</v>
      </c>
      <c r="L21" s="5">
        <v>10309.78</v>
      </c>
      <c r="M21" s="5">
        <v>10309.78</v>
      </c>
      <c r="N21" s="5">
        <v>10309.78</v>
      </c>
      <c r="O21" s="5">
        <v>10309.78</v>
      </c>
      <c r="P21" s="5">
        <v>10309.78</v>
      </c>
    </row>
    <row r="22" spans="1:16" ht="22.5">
      <c r="A22" s="21">
        <v>6</v>
      </c>
      <c r="B22" s="12" t="s">
        <v>41</v>
      </c>
      <c r="C22" s="9">
        <f t="shared" si="0"/>
        <v>46882.32</v>
      </c>
      <c r="E22" s="5">
        <v>3906.86</v>
      </c>
      <c r="F22" s="5">
        <v>3906.86</v>
      </c>
      <c r="G22" s="5">
        <v>3906.86</v>
      </c>
      <c r="H22" s="5">
        <v>3906.86</v>
      </c>
      <c r="I22" s="5">
        <v>3906.86</v>
      </c>
      <c r="J22" s="5">
        <v>3906.86</v>
      </c>
      <c r="K22" s="5">
        <v>3906.86</v>
      </c>
      <c r="L22" s="5">
        <v>3906.86</v>
      </c>
      <c r="M22" s="5">
        <v>3906.86</v>
      </c>
      <c r="N22" s="5">
        <v>3906.86</v>
      </c>
      <c r="O22" s="5">
        <v>3906.86</v>
      </c>
      <c r="P22" s="5">
        <v>3906.86</v>
      </c>
    </row>
    <row r="23" spans="1:16" ht="12.75">
      <c r="A23" s="19">
        <v>7</v>
      </c>
      <c r="B23" s="12" t="s">
        <v>65</v>
      </c>
      <c r="C23" s="9">
        <f t="shared" si="0"/>
        <v>8085.300000000001</v>
      </c>
      <c r="E23" s="5">
        <v>813.93</v>
      </c>
      <c r="F23" s="5">
        <v>1573.86</v>
      </c>
      <c r="G23" s="5">
        <v>271.31</v>
      </c>
      <c r="H23" s="5">
        <v>271.31</v>
      </c>
      <c r="I23" s="5">
        <v>271.31</v>
      </c>
      <c r="J23" s="5">
        <v>813.93</v>
      </c>
      <c r="K23" s="5">
        <v>813.93</v>
      </c>
      <c r="L23" s="5">
        <v>813.93</v>
      </c>
      <c r="M23" s="5">
        <v>813.93</v>
      </c>
      <c r="N23" s="5">
        <v>813.93</v>
      </c>
      <c r="O23" s="5">
        <v>0</v>
      </c>
      <c r="P23" s="5">
        <v>813.93</v>
      </c>
    </row>
    <row r="24" spans="1:16" ht="45">
      <c r="A24" s="20">
        <v>8</v>
      </c>
      <c r="B24" s="12" t="s">
        <v>66</v>
      </c>
      <c r="C24" s="9">
        <f t="shared" si="0"/>
        <v>162565.36</v>
      </c>
      <c r="E24" s="15">
        <v>12588.78</v>
      </c>
      <c r="F24" s="15">
        <v>12588.78</v>
      </c>
      <c r="G24" s="15">
        <v>24088.78</v>
      </c>
      <c r="H24" s="15">
        <v>12588.78</v>
      </c>
      <c r="I24" s="15">
        <v>12588.78</v>
      </c>
      <c r="J24" s="15">
        <v>12588.78</v>
      </c>
      <c r="K24" s="15">
        <v>12588.78</v>
      </c>
      <c r="L24" s="15">
        <v>12588.78</v>
      </c>
      <c r="M24" s="15">
        <v>12588.78</v>
      </c>
      <c r="N24" s="15">
        <v>12588.78</v>
      </c>
      <c r="O24" s="15">
        <v>12588.78</v>
      </c>
      <c r="P24" s="15">
        <v>12588.78</v>
      </c>
    </row>
    <row r="25" spans="1:16" ht="12.75">
      <c r="A25" s="21">
        <v>9</v>
      </c>
      <c r="B25" s="16" t="s">
        <v>45</v>
      </c>
      <c r="C25" s="9">
        <f t="shared" si="0"/>
        <v>78137.28000000001</v>
      </c>
      <c r="E25" s="5">
        <v>6511.44</v>
      </c>
      <c r="F25" s="5">
        <v>6511.44</v>
      </c>
      <c r="G25" s="5">
        <v>6511.44</v>
      </c>
      <c r="H25" s="5">
        <v>6511.44</v>
      </c>
      <c r="I25" s="5">
        <v>6511.44</v>
      </c>
      <c r="J25" s="5">
        <v>6511.44</v>
      </c>
      <c r="K25" s="5">
        <v>6511.44</v>
      </c>
      <c r="L25" s="5">
        <v>6511.44</v>
      </c>
      <c r="M25" s="5">
        <v>6511.44</v>
      </c>
      <c r="N25" s="5">
        <v>6511.44</v>
      </c>
      <c r="O25" s="5">
        <v>6511.44</v>
      </c>
      <c r="P25" s="5">
        <v>6511.44</v>
      </c>
    </row>
    <row r="26" spans="1:16" ht="12.75">
      <c r="A26" s="19">
        <v>10</v>
      </c>
      <c r="B26" s="12" t="s">
        <v>47</v>
      </c>
      <c r="C26" s="9">
        <f t="shared" si="0"/>
        <v>24271.32</v>
      </c>
      <c r="E26" s="5">
        <v>2170.48</v>
      </c>
      <c r="F26" s="5">
        <v>1481.36</v>
      </c>
      <c r="G26" s="5">
        <v>2170.48</v>
      </c>
      <c r="H26" s="5">
        <v>2170.48</v>
      </c>
      <c r="I26" s="5">
        <v>2821.62</v>
      </c>
      <c r="J26" s="5">
        <v>1410.81</v>
      </c>
      <c r="K26" s="5">
        <v>1410.81</v>
      </c>
      <c r="L26" s="5">
        <v>2116.2</v>
      </c>
      <c r="M26" s="5">
        <v>2116.2</v>
      </c>
      <c r="N26" s="5">
        <v>2116.2</v>
      </c>
      <c r="O26" s="5">
        <v>2170.48</v>
      </c>
      <c r="P26" s="5">
        <v>2116.2</v>
      </c>
    </row>
    <row r="27" spans="1:16" ht="22.5">
      <c r="A27" s="20">
        <v>11</v>
      </c>
      <c r="B27" s="12" t="s">
        <v>49</v>
      </c>
      <c r="C27" s="9">
        <f t="shared" si="0"/>
        <v>1391.24</v>
      </c>
      <c r="E27" s="5">
        <v>108.52</v>
      </c>
      <c r="F27" s="5">
        <v>197.52</v>
      </c>
      <c r="G27" s="5">
        <v>108.52</v>
      </c>
      <c r="H27" s="5">
        <v>108.52</v>
      </c>
      <c r="I27" s="5">
        <v>108.52</v>
      </c>
      <c r="J27" s="5">
        <v>108.52</v>
      </c>
      <c r="K27" s="5">
        <v>108.52</v>
      </c>
      <c r="L27" s="5">
        <v>108.52</v>
      </c>
      <c r="M27" s="5">
        <v>108.52</v>
      </c>
      <c r="N27" s="5">
        <v>108.52</v>
      </c>
      <c r="O27" s="5">
        <v>108.52</v>
      </c>
      <c r="P27" s="5">
        <v>108.52</v>
      </c>
    </row>
    <row r="28" spans="1:16" ht="33.75">
      <c r="A28" s="21">
        <v>12</v>
      </c>
      <c r="B28" s="6" t="s">
        <v>51</v>
      </c>
      <c r="C28" s="9">
        <f t="shared" si="0"/>
        <v>52091.52</v>
      </c>
      <c r="E28" s="15">
        <v>4340.96</v>
      </c>
      <c r="F28" s="15">
        <v>4340.96</v>
      </c>
      <c r="G28" s="15">
        <v>4340.96</v>
      </c>
      <c r="H28" s="15">
        <v>4340.96</v>
      </c>
      <c r="I28" s="15">
        <v>4340.96</v>
      </c>
      <c r="J28" s="15">
        <v>4340.96</v>
      </c>
      <c r="K28" s="15">
        <v>4340.96</v>
      </c>
      <c r="L28" s="15">
        <v>4340.96</v>
      </c>
      <c r="M28" s="15">
        <v>4340.96</v>
      </c>
      <c r="N28" s="15">
        <v>4340.96</v>
      </c>
      <c r="O28" s="15">
        <v>4340.96</v>
      </c>
      <c r="P28" s="15">
        <v>4340.96</v>
      </c>
    </row>
    <row r="29" spans="1:16" ht="12.75">
      <c r="A29" s="19"/>
      <c r="B29" s="6" t="s">
        <v>52</v>
      </c>
      <c r="C29" s="15">
        <f>C17+C18+C19+C21+C22+C24+C25+C26+C27+C28</f>
        <v>701112.34</v>
      </c>
      <c r="E29" s="15">
        <f>SUM(E17:E28)</f>
        <v>58765.69</v>
      </c>
      <c r="F29" s="15">
        <f aca="true" t="shared" si="1" ref="F29:P29">SUM(F17:F28)</f>
        <v>58423.26</v>
      </c>
      <c r="G29" s="15">
        <f t="shared" si="1"/>
        <v>83533.37000000001</v>
      </c>
      <c r="H29" s="15">
        <f t="shared" si="1"/>
        <v>58223.12</v>
      </c>
      <c r="I29" s="15">
        <f t="shared" si="1"/>
        <v>58657.21000000001</v>
      </c>
      <c r="J29" s="15">
        <f t="shared" si="1"/>
        <v>57789.02</v>
      </c>
      <c r="K29" s="15">
        <f t="shared" si="1"/>
        <v>57789.02</v>
      </c>
      <c r="L29" s="15">
        <f t="shared" si="1"/>
        <v>58494.409999999996</v>
      </c>
      <c r="M29" s="15">
        <f t="shared" si="1"/>
        <v>58494.409999999996</v>
      </c>
      <c r="N29" s="15">
        <f t="shared" si="1"/>
        <v>58494.409999999996</v>
      </c>
      <c r="O29" s="15">
        <f t="shared" si="1"/>
        <v>58351.81</v>
      </c>
      <c r="P29" s="15">
        <f t="shared" si="1"/>
        <v>58711.45999999999</v>
      </c>
    </row>
    <row r="30" spans="1:16" ht="12.75">
      <c r="A30" s="19">
        <v>13</v>
      </c>
      <c r="B30" s="5" t="s">
        <v>19</v>
      </c>
      <c r="C30" s="15">
        <f>C31+C32+C33+C34+C36+C35+C37+C38</f>
        <v>57569.04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1770</v>
      </c>
      <c r="J30" s="15">
        <f t="shared" si="2"/>
        <v>560</v>
      </c>
      <c r="K30" s="15">
        <f t="shared" si="2"/>
        <v>4032.5</v>
      </c>
      <c r="L30" s="15">
        <f>L31+L32+L33+L34+L35</f>
        <v>24055</v>
      </c>
      <c r="M30" s="15">
        <f>M31+M32+M33+M34+M36+M37+M38</f>
        <v>27151.54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4" t="s">
        <v>294</v>
      </c>
      <c r="C31" s="9">
        <f aca="true" t="shared" si="3" ref="C31:C38">E31+F31+G31+H31+I31+J31+K31+L31+M31+N31+O31+P31</f>
        <v>1770</v>
      </c>
      <c r="E31" s="4"/>
      <c r="F31" s="4"/>
      <c r="G31" s="4"/>
      <c r="H31" s="4"/>
      <c r="I31" s="4">
        <v>1770</v>
      </c>
      <c r="J31" s="4"/>
      <c r="K31" s="4"/>
      <c r="L31" s="4"/>
      <c r="M31" s="4"/>
      <c r="N31" s="4"/>
      <c r="O31" s="4"/>
      <c r="P31" s="4"/>
    </row>
    <row r="32" spans="1:16" ht="12.75">
      <c r="A32" s="19"/>
      <c r="B32" s="24" t="s">
        <v>235</v>
      </c>
      <c r="C32" s="9">
        <f t="shared" si="3"/>
        <v>560</v>
      </c>
      <c r="E32" s="4"/>
      <c r="F32" s="4"/>
      <c r="G32" s="4"/>
      <c r="H32" s="4"/>
      <c r="I32" s="4"/>
      <c r="J32" s="4">
        <v>560</v>
      </c>
      <c r="K32" s="4"/>
      <c r="L32" s="4"/>
      <c r="M32" s="4"/>
      <c r="N32" s="4"/>
      <c r="O32" s="4"/>
      <c r="P32" s="4"/>
    </row>
    <row r="33" spans="1:16" ht="12.75">
      <c r="A33" s="19"/>
      <c r="B33" s="4" t="s">
        <v>295</v>
      </c>
      <c r="C33" s="9">
        <f t="shared" si="3"/>
        <v>4032.5</v>
      </c>
      <c r="E33" s="4"/>
      <c r="F33" s="4"/>
      <c r="G33" s="4"/>
      <c r="H33" s="4"/>
      <c r="I33" s="4"/>
      <c r="J33" s="4"/>
      <c r="K33" s="4">
        <v>4032.5</v>
      </c>
      <c r="L33" s="4"/>
      <c r="M33" s="4"/>
      <c r="N33" s="4"/>
      <c r="O33" s="4"/>
      <c r="P33" s="4"/>
    </row>
    <row r="34" spans="1:16" ht="12.75">
      <c r="A34" s="19"/>
      <c r="B34" s="4" t="s">
        <v>296</v>
      </c>
      <c r="C34" s="9">
        <f t="shared" si="3"/>
        <v>21655</v>
      </c>
      <c r="E34" s="4"/>
      <c r="F34" s="4"/>
      <c r="G34" s="4"/>
      <c r="H34" s="4"/>
      <c r="I34" s="4"/>
      <c r="J34" s="4"/>
      <c r="K34" s="4"/>
      <c r="L34" s="4">
        <v>21655</v>
      </c>
      <c r="M34" s="4"/>
      <c r="N34" s="4"/>
      <c r="O34" s="4"/>
      <c r="P34" s="4"/>
    </row>
    <row r="35" spans="1:16" ht="12.75">
      <c r="A35" s="19"/>
      <c r="B35" s="4" t="s">
        <v>297</v>
      </c>
      <c r="C35" s="9">
        <f t="shared" si="3"/>
        <v>2400</v>
      </c>
      <c r="E35" s="4"/>
      <c r="F35" s="4"/>
      <c r="G35" s="4"/>
      <c r="H35" s="4"/>
      <c r="I35" s="4"/>
      <c r="J35" s="4"/>
      <c r="K35" s="4"/>
      <c r="L35" s="4">
        <v>2400</v>
      </c>
      <c r="M35" s="4"/>
      <c r="N35" s="4"/>
      <c r="O35" s="4"/>
      <c r="P35" s="4"/>
    </row>
    <row r="36" spans="1:16" ht="12.75">
      <c r="A36" s="19"/>
      <c r="B36" s="4" t="s">
        <v>298</v>
      </c>
      <c r="C36" s="9">
        <f t="shared" si="3"/>
        <v>23326.54</v>
      </c>
      <c r="E36" s="4"/>
      <c r="F36" s="4"/>
      <c r="G36" s="4"/>
      <c r="H36" s="4"/>
      <c r="I36" s="4"/>
      <c r="J36" s="4"/>
      <c r="K36" s="4"/>
      <c r="L36" s="4"/>
      <c r="M36" s="4">
        <v>23326.54</v>
      </c>
      <c r="N36" s="4"/>
      <c r="O36" s="4"/>
      <c r="P36" s="4"/>
    </row>
    <row r="37" spans="1:16" ht="12.75">
      <c r="A37" s="19"/>
      <c r="B37" s="4" t="s">
        <v>291</v>
      </c>
      <c r="C37" s="9">
        <f t="shared" si="3"/>
        <v>2400</v>
      </c>
      <c r="E37" s="4"/>
      <c r="F37" s="4"/>
      <c r="G37" s="4"/>
      <c r="H37" s="4"/>
      <c r="I37" s="4"/>
      <c r="J37" s="4"/>
      <c r="K37" s="4"/>
      <c r="L37" s="4"/>
      <c r="M37" s="4">
        <v>2400</v>
      </c>
      <c r="N37" s="4"/>
      <c r="O37" s="4"/>
      <c r="P37" s="4"/>
    </row>
    <row r="38" spans="1:16" ht="12.75">
      <c r="A38" s="19"/>
      <c r="B38" s="4" t="s">
        <v>299</v>
      </c>
      <c r="C38" s="9">
        <f t="shared" si="3"/>
        <v>1425</v>
      </c>
      <c r="E38" s="4"/>
      <c r="F38" s="4"/>
      <c r="G38" s="4"/>
      <c r="H38" s="4"/>
      <c r="I38" s="4"/>
      <c r="J38" s="4"/>
      <c r="K38" s="4"/>
      <c r="L38" s="4"/>
      <c r="M38" s="4">
        <v>1425</v>
      </c>
      <c r="N38" s="4"/>
      <c r="O38" s="4"/>
      <c r="P38" s="4"/>
    </row>
    <row r="39" spans="1:16" ht="12.75">
      <c r="A39" s="19"/>
      <c r="B39" s="4" t="s">
        <v>56</v>
      </c>
      <c r="C39" s="17">
        <f>C29+C30</f>
        <v>758681.38</v>
      </c>
      <c r="E39" s="17">
        <f>E29+E30</f>
        <v>58765.69</v>
      </c>
      <c r="F39" s="17">
        <f aca="true" t="shared" si="4" ref="F39:P39">F29+F30</f>
        <v>58423.26</v>
      </c>
      <c r="G39" s="17">
        <f t="shared" si="4"/>
        <v>83533.37000000001</v>
      </c>
      <c r="H39" s="17">
        <f t="shared" si="4"/>
        <v>58223.12</v>
      </c>
      <c r="I39" s="17">
        <f t="shared" si="4"/>
        <v>60427.21000000001</v>
      </c>
      <c r="J39" s="17">
        <f t="shared" si="4"/>
        <v>58349.02</v>
      </c>
      <c r="K39" s="17">
        <f t="shared" si="4"/>
        <v>61821.52</v>
      </c>
      <c r="L39" s="17">
        <f t="shared" si="4"/>
        <v>82549.41</v>
      </c>
      <c r="M39" s="17">
        <f t="shared" si="4"/>
        <v>85645.95</v>
      </c>
      <c r="N39" s="17">
        <f t="shared" si="4"/>
        <v>58494.409999999996</v>
      </c>
      <c r="O39" s="17">
        <f t="shared" si="4"/>
        <v>58351.81</v>
      </c>
      <c r="P39" s="17">
        <f t="shared" si="4"/>
        <v>58711.45999999999</v>
      </c>
    </row>
    <row r="41" ht="12.75">
      <c r="B41" s="18" t="s">
        <v>57</v>
      </c>
    </row>
    <row r="42" ht="12.75">
      <c r="B42" s="18"/>
    </row>
    <row r="43" ht="12.75">
      <c r="B43" s="18" t="s">
        <v>58</v>
      </c>
    </row>
    <row r="44" ht="12.75">
      <c r="B44" s="18"/>
    </row>
    <row r="45" ht="12.75">
      <c r="B45" s="18" t="s">
        <v>59</v>
      </c>
    </row>
    <row r="46" ht="12.75">
      <c r="B46" s="18"/>
    </row>
    <row r="47" ht="12.75">
      <c r="B47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W28" sqref="W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300</v>
      </c>
      <c r="F1" s="1" t="s">
        <v>2</v>
      </c>
      <c r="G1" s="1" t="s">
        <v>3</v>
      </c>
    </row>
    <row r="2" spans="2:7" ht="12.75">
      <c r="B2" s="2" t="s">
        <v>301</v>
      </c>
      <c r="D2" s="1"/>
      <c r="E2" s="1" t="s">
        <v>5</v>
      </c>
      <c r="F2" s="1">
        <v>8049.9</v>
      </c>
      <c r="G2" s="1">
        <v>5727.67</v>
      </c>
    </row>
    <row r="3" spans="2:7" ht="12.75">
      <c r="B3" s="2" t="s">
        <v>6</v>
      </c>
      <c r="C3" s="1">
        <v>6735.32</v>
      </c>
      <c r="D3" s="1" t="s">
        <v>7</v>
      </c>
      <c r="E3" s="1" t="s">
        <v>8</v>
      </c>
      <c r="F3" s="1">
        <v>8049.9</v>
      </c>
      <c r="G3" s="1">
        <v>8578.75</v>
      </c>
    </row>
    <row r="4" spans="2:7" ht="12.75">
      <c r="B4" s="2" t="s">
        <v>90</v>
      </c>
      <c r="C4" s="3">
        <f>F14</f>
        <v>96598.79999999999</v>
      </c>
      <c r="D4" s="1" t="s">
        <v>7</v>
      </c>
      <c r="E4" s="1" t="s">
        <v>10</v>
      </c>
      <c r="F4" s="1">
        <v>8049.9</v>
      </c>
      <c r="G4" s="1">
        <v>4666.47</v>
      </c>
    </row>
    <row r="5" spans="2:7" ht="12.75">
      <c r="B5" s="2" t="s">
        <v>11</v>
      </c>
      <c r="C5" s="3">
        <f>G14+H14</f>
        <v>81135.66</v>
      </c>
      <c r="D5" s="1" t="s">
        <v>7</v>
      </c>
      <c r="E5" s="1" t="s">
        <v>12</v>
      </c>
      <c r="F5" s="1">
        <v>8049.9</v>
      </c>
      <c r="G5" s="1">
        <v>6268.47</v>
      </c>
    </row>
    <row r="6" spans="2:7" ht="12.75">
      <c r="B6" s="2" t="s">
        <v>13</v>
      </c>
      <c r="C6" s="1">
        <f>C8+C9</f>
        <v>90440.73000000001</v>
      </c>
      <c r="D6" s="1" t="s">
        <v>7</v>
      </c>
      <c r="E6" s="1" t="s">
        <v>14</v>
      </c>
      <c r="F6" s="1">
        <v>8049.9</v>
      </c>
      <c r="G6" s="1">
        <v>7896.64</v>
      </c>
    </row>
    <row r="7" spans="2:7" ht="12.75">
      <c r="B7" s="2" t="s">
        <v>15</v>
      </c>
      <c r="D7" s="1"/>
      <c r="E7" s="1" t="s">
        <v>16</v>
      </c>
      <c r="F7" s="1">
        <v>8049.9</v>
      </c>
      <c r="G7" s="1">
        <v>5574.1</v>
      </c>
    </row>
    <row r="8" spans="2:16" ht="12.75">
      <c r="B8" s="2" t="s">
        <v>17</v>
      </c>
      <c r="C8" s="3">
        <f>C29</f>
        <v>82206.36000000002</v>
      </c>
      <c r="D8" s="1" t="s">
        <v>7</v>
      </c>
      <c r="E8" s="3" t="s">
        <v>18</v>
      </c>
      <c r="F8" s="3">
        <v>8049.9</v>
      </c>
      <c r="G8" s="3">
        <v>6800.11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8234.37</v>
      </c>
      <c r="D9" s="1" t="s">
        <v>7</v>
      </c>
      <c r="E9" s="1" t="s">
        <v>20</v>
      </c>
      <c r="F9" s="1">
        <v>8049.9</v>
      </c>
      <c r="G9" s="1">
        <v>2971.2</v>
      </c>
    </row>
    <row r="10" spans="2:7" ht="12.75">
      <c r="B10" s="2"/>
      <c r="D10" s="1"/>
      <c r="E10" s="1" t="s">
        <v>21</v>
      </c>
      <c r="F10" s="1">
        <v>8049.9</v>
      </c>
      <c r="G10" s="1">
        <v>6519.74</v>
      </c>
    </row>
    <row r="11" spans="2:8" ht="12.75">
      <c r="B11" s="2"/>
      <c r="D11" s="1"/>
      <c r="E11" s="1" t="s">
        <v>22</v>
      </c>
      <c r="F11" s="1">
        <v>8049.9</v>
      </c>
      <c r="G11" s="1">
        <v>11799.24</v>
      </c>
      <c r="H11" s="1">
        <v>1209.38</v>
      </c>
    </row>
    <row r="12" spans="2:7" ht="12.75">
      <c r="B12" s="2" t="s">
        <v>23</v>
      </c>
      <c r="C12" s="1">
        <v>25529.27</v>
      </c>
      <c r="D12" s="1" t="s">
        <v>7</v>
      </c>
      <c r="E12" s="1" t="s">
        <v>24</v>
      </c>
      <c r="F12" s="1">
        <v>8049.9</v>
      </c>
      <c r="G12" s="1">
        <v>4431.24</v>
      </c>
    </row>
    <row r="13" spans="2:7" ht="12.75">
      <c r="B13" s="2" t="s">
        <v>25</v>
      </c>
      <c r="C13" s="1">
        <f>C3+C5-C6</f>
        <v>-2569.75</v>
      </c>
      <c r="D13" s="1" t="s">
        <v>7</v>
      </c>
      <c r="E13" s="1" t="s">
        <v>26</v>
      </c>
      <c r="F13" s="1">
        <v>8049.9</v>
      </c>
      <c r="G13" s="1">
        <v>8692.65</v>
      </c>
    </row>
    <row r="14" spans="2:8" ht="12.75">
      <c r="B14" s="2"/>
      <c r="D14" s="1"/>
      <c r="F14" s="3">
        <f>F2+F3+F4+F5+F6+F7+F8+F9+F10+F11+F12+F13</f>
        <v>96598.79999999999</v>
      </c>
      <c r="G14" s="3">
        <f>G2+G3+G4+G5+G6+G7+G8+G9+G10+G11+G12+G13</f>
        <v>79926.28</v>
      </c>
      <c r="H14" s="3">
        <f>H2+H3+H4+H5+H6+H7+H8+H9+H10+H11+H12+H13</f>
        <v>1209.38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23661.84</v>
      </c>
      <c r="E17" s="9">
        <v>1971.82</v>
      </c>
      <c r="F17" s="9">
        <v>1971.82</v>
      </c>
      <c r="G17" s="9">
        <v>1971.82</v>
      </c>
      <c r="H17" s="9">
        <v>1971.82</v>
      </c>
      <c r="I17" s="9">
        <v>1971.82</v>
      </c>
      <c r="J17" s="9">
        <v>1971.82</v>
      </c>
      <c r="K17" s="9">
        <v>1971.82</v>
      </c>
      <c r="L17" s="9">
        <v>1971.82</v>
      </c>
      <c r="M17" s="9">
        <v>1971.82</v>
      </c>
      <c r="N17" s="9">
        <v>1971.82</v>
      </c>
      <c r="O17" s="9">
        <v>1971.82</v>
      </c>
      <c r="P17" s="9">
        <v>1971.82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731.7600000000001</v>
      </c>
      <c r="E18" s="9">
        <v>60.98</v>
      </c>
      <c r="F18" s="9">
        <v>60.98</v>
      </c>
      <c r="G18" s="9">
        <v>60.98</v>
      </c>
      <c r="H18" s="9">
        <v>60.98</v>
      </c>
      <c r="I18" s="9">
        <v>60.98</v>
      </c>
      <c r="J18" s="9">
        <v>60.98</v>
      </c>
      <c r="K18" s="9">
        <v>60.98</v>
      </c>
      <c r="L18" s="9">
        <v>60.98</v>
      </c>
      <c r="M18" s="9">
        <v>60.98</v>
      </c>
      <c r="N18" s="9">
        <v>60.98</v>
      </c>
      <c r="O18" s="9">
        <v>60.98</v>
      </c>
      <c r="P18" s="9">
        <v>60.98</v>
      </c>
    </row>
    <row r="19" spans="1:16" ht="12.75">
      <c r="A19" s="21">
        <v>3</v>
      </c>
      <c r="B19" s="12" t="s">
        <v>37</v>
      </c>
      <c r="C19" s="9">
        <f t="shared" si="0"/>
        <v>2276.7599999999998</v>
      </c>
      <c r="E19" s="13">
        <v>189.73</v>
      </c>
      <c r="F19" s="13">
        <v>189.73</v>
      </c>
      <c r="G19" s="13">
        <v>189.73</v>
      </c>
      <c r="H19" s="13">
        <v>189.73</v>
      </c>
      <c r="I19" s="13">
        <v>189.73</v>
      </c>
      <c r="J19" s="13">
        <v>189.73</v>
      </c>
      <c r="K19" s="13">
        <v>189.73</v>
      </c>
      <c r="L19" s="13">
        <v>189.73</v>
      </c>
      <c r="M19" s="13">
        <v>189.73</v>
      </c>
      <c r="N19" s="13">
        <v>189.73</v>
      </c>
      <c r="O19" s="13">
        <v>189.73</v>
      </c>
      <c r="P19" s="13">
        <v>189.73</v>
      </c>
    </row>
    <row r="20" spans="1:16" ht="12.75">
      <c r="A20" s="19">
        <v>4</v>
      </c>
      <c r="B20" s="22" t="s">
        <v>64</v>
      </c>
      <c r="C20" s="9">
        <f t="shared" si="0"/>
        <v>325.2</v>
      </c>
      <c r="E20" s="5">
        <v>325.2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15449.280000000004</v>
      </c>
      <c r="E21" s="5">
        <v>1287.44</v>
      </c>
      <c r="F21" s="5">
        <v>1287.44</v>
      </c>
      <c r="G21" s="5">
        <v>1287.44</v>
      </c>
      <c r="H21" s="5">
        <v>1287.44</v>
      </c>
      <c r="I21" s="5">
        <v>1287.44</v>
      </c>
      <c r="J21" s="5">
        <v>1287.44</v>
      </c>
      <c r="K21" s="5">
        <v>1287.44</v>
      </c>
      <c r="L21" s="5">
        <v>1287.44</v>
      </c>
      <c r="M21" s="5">
        <v>1287.44</v>
      </c>
      <c r="N21" s="5">
        <v>1287.44</v>
      </c>
      <c r="O21" s="5">
        <v>1287.44</v>
      </c>
      <c r="P21" s="5">
        <v>1287.44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1219.68</v>
      </c>
      <c r="E23" s="5">
        <v>101.64</v>
      </c>
      <c r="F23" s="5">
        <v>101.64</v>
      </c>
      <c r="G23" s="5">
        <v>101.64</v>
      </c>
      <c r="H23" s="5">
        <v>101.64</v>
      </c>
      <c r="I23" s="5">
        <v>101.64</v>
      </c>
      <c r="J23" s="5">
        <v>101.64</v>
      </c>
      <c r="K23" s="5">
        <v>101.64</v>
      </c>
      <c r="L23" s="5">
        <v>101.64</v>
      </c>
      <c r="M23" s="5">
        <v>101.64</v>
      </c>
      <c r="N23" s="5">
        <v>101.64</v>
      </c>
      <c r="O23" s="5">
        <v>101.64</v>
      </c>
      <c r="P23" s="5">
        <v>101.64</v>
      </c>
    </row>
    <row r="24" spans="1:16" ht="45">
      <c r="A24" s="20">
        <v>8</v>
      </c>
      <c r="B24" s="12" t="s">
        <v>66</v>
      </c>
      <c r="C24" s="9">
        <f t="shared" si="0"/>
        <v>18864.36</v>
      </c>
      <c r="E24" s="15">
        <v>1572.03</v>
      </c>
      <c r="F24" s="15">
        <v>1572.03</v>
      </c>
      <c r="G24" s="15">
        <v>1572.03</v>
      </c>
      <c r="H24" s="15">
        <v>1572.03</v>
      </c>
      <c r="I24" s="15">
        <v>1572.03</v>
      </c>
      <c r="J24" s="15">
        <v>1572.03</v>
      </c>
      <c r="K24" s="15">
        <v>1572.03</v>
      </c>
      <c r="L24" s="15">
        <v>1572.03</v>
      </c>
      <c r="M24" s="15">
        <v>1572.03</v>
      </c>
      <c r="N24" s="15">
        <v>1572.03</v>
      </c>
      <c r="O24" s="15">
        <v>1572.03</v>
      </c>
      <c r="P24" s="15">
        <v>1572.03</v>
      </c>
    </row>
    <row r="25" spans="1:16" ht="12.75">
      <c r="A25" s="21">
        <v>9</v>
      </c>
      <c r="B25" s="16" t="s">
        <v>45</v>
      </c>
      <c r="C25" s="9">
        <f t="shared" si="0"/>
        <v>9757.44</v>
      </c>
      <c r="E25" s="5">
        <v>813.12</v>
      </c>
      <c r="F25" s="5">
        <v>813.12</v>
      </c>
      <c r="G25" s="5">
        <v>813.12</v>
      </c>
      <c r="H25" s="5">
        <v>813.12</v>
      </c>
      <c r="I25" s="5">
        <v>813.12</v>
      </c>
      <c r="J25" s="5">
        <v>813.12</v>
      </c>
      <c r="K25" s="5">
        <v>813.12</v>
      </c>
      <c r="L25" s="5">
        <v>813.12</v>
      </c>
      <c r="M25" s="5">
        <v>813.12</v>
      </c>
      <c r="N25" s="5">
        <v>813.12</v>
      </c>
      <c r="O25" s="5">
        <v>813.12</v>
      </c>
      <c r="P25" s="5">
        <v>813.12</v>
      </c>
    </row>
    <row r="26" spans="1:16" ht="12.75">
      <c r="A26" s="19">
        <v>10</v>
      </c>
      <c r="B26" s="12" t="s">
        <v>47</v>
      </c>
      <c r="C26" s="9">
        <f t="shared" si="0"/>
        <v>3252.48</v>
      </c>
      <c r="E26" s="5">
        <v>271.04</v>
      </c>
      <c r="F26" s="5">
        <v>271.04</v>
      </c>
      <c r="G26" s="5">
        <v>271.04</v>
      </c>
      <c r="H26" s="5">
        <v>271.04</v>
      </c>
      <c r="I26" s="5">
        <v>271.04</v>
      </c>
      <c r="J26" s="5">
        <v>271.04</v>
      </c>
      <c r="K26" s="5">
        <v>271.04</v>
      </c>
      <c r="L26" s="5">
        <v>271.04</v>
      </c>
      <c r="M26" s="5">
        <v>271.04</v>
      </c>
      <c r="N26" s="5">
        <v>271.04</v>
      </c>
      <c r="O26" s="5">
        <v>271.04</v>
      </c>
      <c r="P26" s="5">
        <v>271.04</v>
      </c>
    </row>
    <row r="27" spans="1:16" ht="22.5">
      <c r="A27" s="20">
        <v>11</v>
      </c>
      <c r="B27" s="12" t="s">
        <v>49</v>
      </c>
      <c r="C27" s="9">
        <f t="shared" si="0"/>
        <v>162.60000000000002</v>
      </c>
      <c r="E27" s="5">
        <v>13.55</v>
      </c>
      <c r="F27" s="5">
        <v>13.55</v>
      </c>
      <c r="G27" s="5">
        <v>13.55</v>
      </c>
      <c r="H27" s="5">
        <v>13.55</v>
      </c>
      <c r="I27" s="5">
        <v>13.55</v>
      </c>
      <c r="J27" s="5">
        <v>13.55</v>
      </c>
      <c r="K27" s="5">
        <v>13.55</v>
      </c>
      <c r="L27" s="5">
        <v>13.55</v>
      </c>
      <c r="M27" s="5">
        <v>13.55</v>
      </c>
      <c r="N27" s="5">
        <v>13.55</v>
      </c>
      <c r="O27" s="5">
        <v>13.55</v>
      </c>
      <c r="P27" s="5">
        <v>13.55</v>
      </c>
    </row>
    <row r="28" spans="1:16" ht="33.75">
      <c r="A28" s="21">
        <v>12</v>
      </c>
      <c r="B28" s="6" t="s">
        <v>51</v>
      </c>
      <c r="C28" s="9">
        <f t="shared" si="0"/>
        <v>6504.96</v>
      </c>
      <c r="E28" s="15">
        <v>542.08</v>
      </c>
      <c r="F28" s="15">
        <v>542.08</v>
      </c>
      <c r="G28" s="15">
        <v>542.08</v>
      </c>
      <c r="H28" s="15">
        <v>542.08</v>
      </c>
      <c r="I28" s="15">
        <v>542.08</v>
      </c>
      <c r="J28" s="15">
        <v>542.08</v>
      </c>
      <c r="K28" s="15">
        <v>542.08</v>
      </c>
      <c r="L28" s="15">
        <v>542.08</v>
      </c>
      <c r="M28" s="15">
        <v>542.08</v>
      </c>
      <c r="N28" s="15">
        <v>542.08</v>
      </c>
      <c r="O28" s="15">
        <v>542.08</v>
      </c>
      <c r="P28" s="15">
        <v>542.08</v>
      </c>
    </row>
    <row r="29" spans="1:16" ht="12.75">
      <c r="A29" s="19"/>
      <c r="B29" s="6" t="s">
        <v>52</v>
      </c>
      <c r="C29" s="15">
        <f>SUM(C17:C28)</f>
        <v>82206.36000000002</v>
      </c>
      <c r="E29" s="15">
        <f aca="true" t="shared" si="1" ref="E29:P29">SUM(E17:E28)</f>
        <v>7148.629999999999</v>
      </c>
      <c r="F29" s="15">
        <f t="shared" si="1"/>
        <v>6823.429999999999</v>
      </c>
      <c r="G29" s="15">
        <f t="shared" si="1"/>
        <v>6823.429999999999</v>
      </c>
      <c r="H29" s="15">
        <f t="shared" si="1"/>
        <v>6823.429999999999</v>
      </c>
      <c r="I29" s="15">
        <f t="shared" si="1"/>
        <v>6823.429999999999</v>
      </c>
      <c r="J29" s="15">
        <f t="shared" si="1"/>
        <v>6823.429999999999</v>
      </c>
      <c r="K29" s="15">
        <f t="shared" si="1"/>
        <v>6823.429999999999</v>
      </c>
      <c r="L29" s="15">
        <f t="shared" si="1"/>
        <v>6823.429999999999</v>
      </c>
      <c r="M29" s="15">
        <f t="shared" si="1"/>
        <v>6823.429999999999</v>
      </c>
      <c r="N29" s="15">
        <f t="shared" si="1"/>
        <v>6823.429999999999</v>
      </c>
      <c r="O29" s="15">
        <f t="shared" si="1"/>
        <v>6823.429999999999</v>
      </c>
      <c r="P29" s="15">
        <f t="shared" si="1"/>
        <v>6823.429999999999</v>
      </c>
    </row>
    <row r="30" spans="1:16" ht="12.75">
      <c r="A30" s="19">
        <v>13</v>
      </c>
      <c r="B30" s="5" t="s">
        <v>19</v>
      </c>
      <c r="C30" s="15">
        <f>C31+C32+C33+C34</f>
        <v>8234.37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8234.37</v>
      </c>
      <c r="P30" s="15">
        <f t="shared" si="2"/>
        <v>0</v>
      </c>
    </row>
    <row r="31" spans="1:16" ht="12.75">
      <c r="A31" s="4"/>
      <c r="B31" s="4" t="s">
        <v>220</v>
      </c>
      <c r="C31" s="9">
        <f>E31+F31+G31+H31+I31+J31+K31+L31+M31+N31+O31+P31</f>
        <v>8234.37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8234.37</v>
      </c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90440.73000000001</v>
      </c>
      <c r="E35" s="17">
        <f>E29+E30</f>
        <v>7148.629999999999</v>
      </c>
      <c r="F35" s="17">
        <f aca="true" t="shared" si="3" ref="F35:P35">F29+F30</f>
        <v>6823.429999999999</v>
      </c>
      <c r="G35" s="17">
        <f t="shared" si="3"/>
        <v>6823.429999999999</v>
      </c>
      <c r="H35" s="17">
        <f t="shared" si="3"/>
        <v>6823.429999999999</v>
      </c>
      <c r="I35" s="17">
        <f t="shared" si="3"/>
        <v>6823.429999999999</v>
      </c>
      <c r="J35" s="17">
        <f t="shared" si="3"/>
        <v>6823.429999999999</v>
      </c>
      <c r="K35" s="17">
        <f t="shared" si="3"/>
        <v>6823.429999999999</v>
      </c>
      <c r="L35" s="17">
        <f t="shared" si="3"/>
        <v>6823.429999999999</v>
      </c>
      <c r="M35" s="17">
        <f t="shared" si="3"/>
        <v>6823.429999999999</v>
      </c>
      <c r="N35" s="17">
        <f t="shared" si="3"/>
        <v>6823.429999999999</v>
      </c>
      <c r="O35" s="17">
        <f t="shared" si="3"/>
        <v>15057.8</v>
      </c>
      <c r="P35" s="17">
        <f t="shared" si="3"/>
        <v>6823.429999999999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00390625" style="0" customWidth="1"/>
    <col min="5" max="5" width="0.1367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302</v>
      </c>
      <c r="F1" s="1" t="s">
        <v>2</v>
      </c>
      <c r="G1" s="1" t="s">
        <v>3</v>
      </c>
    </row>
    <row r="2" spans="2:7" ht="12.75">
      <c r="B2" s="2" t="s">
        <v>303</v>
      </c>
      <c r="D2" s="1"/>
      <c r="E2" s="1" t="s">
        <v>5</v>
      </c>
      <c r="F2" s="1">
        <v>33282.83</v>
      </c>
      <c r="G2" s="1">
        <v>21137.45</v>
      </c>
    </row>
    <row r="3" spans="2:7" ht="12.75">
      <c r="B3" s="2" t="s">
        <v>6</v>
      </c>
      <c r="C3" s="1">
        <v>205548.44</v>
      </c>
      <c r="D3" s="1" t="s">
        <v>7</v>
      </c>
      <c r="E3" s="1" t="s">
        <v>8</v>
      </c>
      <c r="F3" s="1">
        <v>33282.83</v>
      </c>
      <c r="G3" s="1">
        <v>26193.29</v>
      </c>
    </row>
    <row r="4" spans="2:7" ht="12.75">
      <c r="B4" s="2" t="s">
        <v>81</v>
      </c>
      <c r="C4" s="3">
        <f>F14</f>
        <v>399393.9500000001</v>
      </c>
      <c r="D4" s="1" t="s">
        <v>7</v>
      </c>
      <c r="E4" s="1" t="s">
        <v>10</v>
      </c>
      <c r="F4" s="1">
        <v>33282.83</v>
      </c>
      <c r="G4" s="1">
        <v>31987.82</v>
      </c>
    </row>
    <row r="5" spans="2:7" ht="12.75">
      <c r="B5" s="2" t="s">
        <v>11</v>
      </c>
      <c r="C5" s="3">
        <f>G14+H14</f>
        <v>395423.02999999997</v>
      </c>
      <c r="D5" s="1" t="s">
        <v>7</v>
      </c>
      <c r="E5" s="1" t="s">
        <v>12</v>
      </c>
      <c r="F5" s="1">
        <v>33282.83</v>
      </c>
      <c r="G5" s="1">
        <v>38989.39</v>
      </c>
    </row>
    <row r="6" spans="2:7" ht="12.75">
      <c r="B6" s="2" t="s">
        <v>13</v>
      </c>
      <c r="C6" s="1">
        <f>C8+C9</f>
        <v>431489.15</v>
      </c>
      <c r="D6" s="1" t="s">
        <v>7</v>
      </c>
      <c r="E6" s="1" t="s">
        <v>14</v>
      </c>
      <c r="F6" s="1">
        <v>33282.83</v>
      </c>
      <c r="G6" s="1">
        <v>36879.91</v>
      </c>
    </row>
    <row r="7" spans="2:7" ht="12.75">
      <c r="B7" s="2" t="s">
        <v>15</v>
      </c>
      <c r="D7" s="1"/>
      <c r="E7" s="1" t="s">
        <v>16</v>
      </c>
      <c r="F7" s="1">
        <v>33282.83</v>
      </c>
      <c r="G7" s="1">
        <v>36771.67</v>
      </c>
    </row>
    <row r="8" spans="2:16" ht="12.75">
      <c r="B8" s="2" t="s">
        <v>17</v>
      </c>
      <c r="C8" s="3">
        <f>C30</f>
        <v>430889.15</v>
      </c>
      <c r="D8" s="1" t="s">
        <v>7</v>
      </c>
      <c r="E8" s="3" t="s">
        <v>18</v>
      </c>
      <c r="F8" s="3">
        <v>33282.83</v>
      </c>
      <c r="G8" s="3">
        <v>29366.84</v>
      </c>
      <c r="H8" s="3">
        <v>1811.69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600</v>
      </c>
      <c r="D9" s="1" t="s">
        <v>7</v>
      </c>
      <c r="E9" s="1" t="s">
        <v>20</v>
      </c>
      <c r="F9" s="1">
        <v>33282.83</v>
      </c>
      <c r="G9" s="1">
        <v>39630.65</v>
      </c>
    </row>
    <row r="10" spans="2:8" ht="12.75">
      <c r="B10" s="2"/>
      <c r="D10" s="1"/>
      <c r="E10" s="1" t="s">
        <v>21</v>
      </c>
      <c r="F10" s="1">
        <v>33282.83</v>
      </c>
      <c r="G10" s="1">
        <v>21468.9</v>
      </c>
      <c r="H10" s="1">
        <v>568.86</v>
      </c>
    </row>
    <row r="11" spans="2:7" ht="12.75">
      <c r="B11" s="2"/>
      <c r="D11" s="1"/>
      <c r="E11" s="1" t="s">
        <v>22</v>
      </c>
      <c r="F11" s="1">
        <v>33282.83</v>
      </c>
      <c r="G11" s="1">
        <v>41251.54</v>
      </c>
    </row>
    <row r="12" spans="2:8" ht="12.75">
      <c r="B12" s="2" t="s">
        <v>23</v>
      </c>
      <c r="C12" s="1">
        <v>30827.95</v>
      </c>
      <c r="D12" s="1" t="s">
        <v>7</v>
      </c>
      <c r="E12" s="1" t="s">
        <v>24</v>
      </c>
      <c r="F12" s="1">
        <v>33282.82</v>
      </c>
      <c r="G12" s="1">
        <v>31897.77</v>
      </c>
      <c r="H12" s="1">
        <v>1950.27</v>
      </c>
    </row>
    <row r="13" spans="2:7" ht="12.75">
      <c r="B13" s="2" t="s">
        <v>25</v>
      </c>
      <c r="C13" s="1">
        <f>C3+C5-C6</f>
        <v>169482.31999999995</v>
      </c>
      <c r="D13" s="1" t="s">
        <v>7</v>
      </c>
      <c r="E13" s="1" t="s">
        <v>26</v>
      </c>
      <c r="F13" s="1">
        <v>33282.83</v>
      </c>
      <c r="G13" s="1">
        <v>35516.98</v>
      </c>
    </row>
    <row r="14" spans="2:8" ht="12.75">
      <c r="B14" s="2"/>
      <c r="D14" s="1"/>
      <c r="F14" s="3">
        <f>F2+F3+F4+F5+F6+F7+F8+F9+F10+F11+F12+F13</f>
        <v>399393.9500000001</v>
      </c>
      <c r="G14" s="3">
        <f>G2+G3+G4+G5+G6+G7+G8+G9+G10+G11+G12+G13</f>
        <v>391092.20999999996</v>
      </c>
      <c r="H14" s="3">
        <f>H2+H3+H4+H5+H6+H7+H8+H9+H10+H11+H12+H13</f>
        <v>4330.82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67.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89747.88</v>
      </c>
      <c r="E17" s="9">
        <v>7478.99</v>
      </c>
      <c r="F17" s="9">
        <v>7478.99</v>
      </c>
      <c r="G17" s="9">
        <v>7478.99</v>
      </c>
      <c r="H17" s="9">
        <v>7478.99</v>
      </c>
      <c r="I17" s="9">
        <v>7478.99</v>
      </c>
      <c r="J17" s="9">
        <v>7478.99</v>
      </c>
      <c r="K17" s="9">
        <v>7478.99</v>
      </c>
      <c r="L17" s="9">
        <v>7478.99</v>
      </c>
      <c r="M17" s="9">
        <v>7478.99</v>
      </c>
      <c r="N17" s="9">
        <v>7478.99</v>
      </c>
      <c r="O17" s="9">
        <v>7478.99</v>
      </c>
      <c r="P17" s="9">
        <v>7478.99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2775.72</v>
      </c>
      <c r="E18" s="9">
        <v>231.31</v>
      </c>
      <c r="F18" s="9">
        <v>231.31</v>
      </c>
      <c r="G18" s="9">
        <v>231.31</v>
      </c>
      <c r="H18" s="9">
        <v>231.31</v>
      </c>
      <c r="I18" s="9">
        <v>231.31</v>
      </c>
      <c r="J18" s="9">
        <v>231.31</v>
      </c>
      <c r="K18" s="9">
        <v>231.31</v>
      </c>
      <c r="L18" s="9">
        <v>231.31</v>
      </c>
      <c r="M18" s="9">
        <v>231.31</v>
      </c>
      <c r="N18" s="9">
        <v>231.31</v>
      </c>
      <c r="O18" s="9">
        <v>231.31</v>
      </c>
      <c r="P18" s="9">
        <v>231.31</v>
      </c>
    </row>
    <row r="19" spans="1:16" ht="12.75">
      <c r="A19" s="11">
        <v>3</v>
      </c>
      <c r="B19" s="12" t="s">
        <v>37</v>
      </c>
      <c r="C19" s="9">
        <f t="shared" si="0"/>
        <v>7915.93</v>
      </c>
      <c r="E19" s="13">
        <v>719.63</v>
      </c>
      <c r="F19" s="13">
        <v>0</v>
      </c>
      <c r="G19" s="13">
        <v>719.63</v>
      </c>
      <c r="H19" s="13">
        <v>719.63</v>
      </c>
      <c r="I19" s="13">
        <v>719.63</v>
      </c>
      <c r="J19" s="13">
        <v>719.63</v>
      </c>
      <c r="K19" s="13">
        <v>719.63</v>
      </c>
      <c r="L19" s="13">
        <v>719.63</v>
      </c>
      <c r="M19" s="13">
        <v>719.63</v>
      </c>
      <c r="N19" s="13">
        <v>719.63</v>
      </c>
      <c r="O19" s="13">
        <v>719.63</v>
      </c>
      <c r="P19" s="13">
        <v>719.63</v>
      </c>
    </row>
    <row r="20" spans="1:16" ht="12.75">
      <c r="A20" s="19">
        <v>4</v>
      </c>
      <c r="B20" s="12" t="s">
        <v>64</v>
      </c>
      <c r="C20" s="9">
        <f t="shared" si="0"/>
        <v>47839.20000000001</v>
      </c>
      <c r="E20" s="5">
        <v>46000</v>
      </c>
      <c r="F20" s="5">
        <v>616.8</v>
      </c>
      <c r="G20" s="5">
        <v>616.8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102.8</v>
      </c>
      <c r="P20" s="5">
        <v>502.8</v>
      </c>
    </row>
    <row r="21" spans="1:16" ht="22.5">
      <c r="A21" s="20">
        <v>5</v>
      </c>
      <c r="B21" s="12" t="s">
        <v>39</v>
      </c>
      <c r="C21" s="9">
        <f t="shared" si="0"/>
        <v>58598.280000000006</v>
      </c>
      <c r="E21" s="5">
        <v>4883.19</v>
      </c>
      <c r="F21" s="5">
        <v>4883.19</v>
      </c>
      <c r="G21" s="5">
        <v>4883.19</v>
      </c>
      <c r="H21" s="5">
        <v>4883.19</v>
      </c>
      <c r="I21" s="5">
        <v>4883.19</v>
      </c>
      <c r="J21" s="5">
        <v>4883.19</v>
      </c>
      <c r="K21" s="5">
        <v>4883.19</v>
      </c>
      <c r="L21" s="5">
        <v>4883.19</v>
      </c>
      <c r="M21" s="5">
        <v>4883.19</v>
      </c>
      <c r="N21" s="5">
        <v>4883.19</v>
      </c>
      <c r="O21" s="5">
        <v>4883.19</v>
      </c>
      <c r="P21" s="5">
        <v>4883.19</v>
      </c>
    </row>
    <row r="22" spans="1:16" ht="12.75">
      <c r="A22" s="11">
        <v>6</v>
      </c>
      <c r="B22" s="16" t="s">
        <v>190</v>
      </c>
      <c r="C22" s="9">
        <f t="shared" si="0"/>
        <v>21588.84</v>
      </c>
      <c r="E22" s="5">
        <v>1799.07</v>
      </c>
      <c r="F22" s="5">
        <v>1799.07</v>
      </c>
      <c r="G22" s="5">
        <v>1799.07</v>
      </c>
      <c r="H22" s="5">
        <v>1799.07</v>
      </c>
      <c r="I22" s="5">
        <v>1799.07</v>
      </c>
      <c r="J22" s="5">
        <v>1799.07</v>
      </c>
      <c r="K22" s="5">
        <v>1799.07</v>
      </c>
      <c r="L22" s="5">
        <v>1799.07</v>
      </c>
      <c r="M22" s="5">
        <v>1799.07</v>
      </c>
      <c r="N22" s="5">
        <v>1799.07</v>
      </c>
      <c r="O22" s="5">
        <v>1799.07</v>
      </c>
      <c r="P22" s="5">
        <v>1799.07</v>
      </c>
    </row>
    <row r="23" spans="1:16" ht="22.5">
      <c r="A23" s="19">
        <v>7</v>
      </c>
      <c r="B23" s="12" t="s">
        <v>41</v>
      </c>
      <c r="C23" s="9">
        <f t="shared" si="0"/>
        <v>22205.640000000003</v>
      </c>
      <c r="E23" s="5">
        <v>1850.47</v>
      </c>
      <c r="F23" s="5">
        <v>1850.47</v>
      </c>
      <c r="G23" s="5">
        <v>1850.47</v>
      </c>
      <c r="H23" s="5">
        <v>1850.47</v>
      </c>
      <c r="I23" s="5">
        <v>1850.47</v>
      </c>
      <c r="J23" s="5">
        <v>1850.47</v>
      </c>
      <c r="K23" s="5">
        <v>1850.47</v>
      </c>
      <c r="L23" s="5">
        <v>1850.47</v>
      </c>
      <c r="M23" s="5">
        <v>1850.47</v>
      </c>
      <c r="N23" s="5">
        <v>1850.47</v>
      </c>
      <c r="O23" s="5">
        <v>1850.47</v>
      </c>
      <c r="P23" s="5">
        <v>1850.47</v>
      </c>
    </row>
    <row r="24" spans="1:16" ht="12.75">
      <c r="A24" s="20">
        <v>8</v>
      </c>
      <c r="B24" s="12" t="s">
        <v>65</v>
      </c>
      <c r="C24" s="9">
        <f t="shared" si="0"/>
        <v>257.02</v>
      </c>
      <c r="E24" s="5"/>
      <c r="F24" s="5">
        <v>128.51</v>
      </c>
      <c r="G24" s="5">
        <v>128.51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11">
        <v>9</v>
      </c>
      <c r="B25" s="12" t="s">
        <v>66</v>
      </c>
      <c r="C25" s="9">
        <f t="shared" si="0"/>
        <v>72900.12000000001</v>
      </c>
      <c r="E25" s="15">
        <v>5500.01</v>
      </c>
      <c r="F25" s="15">
        <v>5500.01</v>
      </c>
      <c r="G25" s="15">
        <v>5500.01</v>
      </c>
      <c r="H25" s="15">
        <v>12400.01</v>
      </c>
      <c r="I25" s="15">
        <v>5500.01</v>
      </c>
      <c r="J25" s="15">
        <v>5500.01</v>
      </c>
      <c r="K25" s="15">
        <v>5500.01</v>
      </c>
      <c r="L25" s="15">
        <v>5500.01</v>
      </c>
      <c r="M25" s="15">
        <v>5500.01</v>
      </c>
      <c r="N25" s="15">
        <v>5500.01</v>
      </c>
      <c r="O25" s="15">
        <v>5500.01</v>
      </c>
      <c r="P25" s="15">
        <v>5500.01</v>
      </c>
    </row>
    <row r="26" spans="1:16" ht="12.75">
      <c r="A26" s="19">
        <v>10</v>
      </c>
      <c r="B26" s="16" t="s">
        <v>45</v>
      </c>
      <c r="C26" s="9">
        <f t="shared" si="0"/>
        <v>37009.439999999995</v>
      </c>
      <c r="E26" s="5">
        <v>3084.12</v>
      </c>
      <c r="F26" s="5">
        <v>3084.12</v>
      </c>
      <c r="G26" s="5">
        <v>3084.12</v>
      </c>
      <c r="H26" s="5">
        <v>3084.12</v>
      </c>
      <c r="I26" s="5">
        <v>3084.12</v>
      </c>
      <c r="J26" s="5">
        <v>3084.12</v>
      </c>
      <c r="K26" s="5">
        <v>3084.12</v>
      </c>
      <c r="L26" s="5">
        <v>3084.12</v>
      </c>
      <c r="M26" s="5">
        <v>3084.12</v>
      </c>
      <c r="N26" s="5">
        <v>3084.12</v>
      </c>
      <c r="O26" s="5">
        <v>3084.12</v>
      </c>
      <c r="P26" s="5">
        <v>3084.12</v>
      </c>
    </row>
    <row r="27" spans="1:16" ht="12.75">
      <c r="A27" s="20">
        <v>11</v>
      </c>
      <c r="B27" s="12" t="s">
        <v>47</v>
      </c>
      <c r="C27" s="9">
        <f t="shared" si="0"/>
        <v>45378.12</v>
      </c>
      <c r="E27" s="5">
        <v>3415</v>
      </c>
      <c r="F27" s="5">
        <v>3392.54</v>
      </c>
      <c r="G27" s="5">
        <v>3392.54</v>
      </c>
      <c r="H27" s="5">
        <v>6830</v>
      </c>
      <c r="I27" s="5">
        <v>6830</v>
      </c>
      <c r="J27" s="5">
        <v>3415</v>
      </c>
      <c r="K27" s="5">
        <v>3415</v>
      </c>
      <c r="L27" s="5">
        <v>3415</v>
      </c>
      <c r="M27" s="5">
        <v>3415</v>
      </c>
      <c r="N27" s="5">
        <v>3415</v>
      </c>
      <c r="O27" s="5">
        <v>1028.04</v>
      </c>
      <c r="P27" s="5">
        <v>3415</v>
      </c>
    </row>
    <row r="28" spans="1:16" ht="22.5">
      <c r="A28" s="11">
        <v>12</v>
      </c>
      <c r="B28" s="12" t="s">
        <v>49</v>
      </c>
      <c r="C28" s="9">
        <f t="shared" si="0"/>
        <v>0</v>
      </c>
      <c r="E28" s="5"/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19">
        <v>13</v>
      </c>
      <c r="B29" s="6" t="s">
        <v>51</v>
      </c>
      <c r="C29" s="9">
        <f t="shared" si="0"/>
        <v>24672.960000000006</v>
      </c>
      <c r="E29" s="15">
        <v>2056.08</v>
      </c>
      <c r="F29" s="15">
        <v>2056.08</v>
      </c>
      <c r="G29" s="15">
        <v>2056.08</v>
      </c>
      <c r="H29" s="15">
        <v>2056.08</v>
      </c>
      <c r="I29" s="15">
        <v>2056.08</v>
      </c>
      <c r="J29" s="15">
        <v>2056.08</v>
      </c>
      <c r="K29" s="15">
        <v>2056.08</v>
      </c>
      <c r="L29" s="15">
        <v>2056.08</v>
      </c>
      <c r="M29" s="15">
        <v>2056.08</v>
      </c>
      <c r="N29" s="15">
        <v>2056.08</v>
      </c>
      <c r="O29" s="15">
        <v>2056.08</v>
      </c>
      <c r="P29" s="15">
        <v>2056.08</v>
      </c>
    </row>
    <row r="30" spans="1:16" ht="12.75">
      <c r="A30" s="14"/>
      <c r="B30" s="6" t="s">
        <v>52</v>
      </c>
      <c r="C30" s="15">
        <f>SUM(C17:C29)</f>
        <v>430889.15</v>
      </c>
      <c r="E30" s="15">
        <f>SUM(E17:E29)</f>
        <v>77017.87</v>
      </c>
      <c r="F30" s="15">
        <f aca="true" t="shared" si="1" ref="F30:P30">SUM(F17:F29)</f>
        <v>31021.089999999997</v>
      </c>
      <c r="G30" s="15">
        <f t="shared" si="1"/>
        <v>31740.719999999994</v>
      </c>
      <c r="H30" s="15">
        <f t="shared" si="1"/>
        <v>41332.869999999995</v>
      </c>
      <c r="I30" s="15">
        <f t="shared" si="1"/>
        <v>34432.869999999995</v>
      </c>
      <c r="J30" s="15">
        <f t="shared" si="1"/>
        <v>31017.869999999995</v>
      </c>
      <c r="K30" s="15">
        <f t="shared" si="1"/>
        <v>31017.869999999995</v>
      </c>
      <c r="L30" s="15">
        <f t="shared" si="1"/>
        <v>31017.869999999995</v>
      </c>
      <c r="M30" s="15">
        <f t="shared" si="1"/>
        <v>31017.869999999995</v>
      </c>
      <c r="N30" s="15">
        <f t="shared" si="1"/>
        <v>31017.869999999995</v>
      </c>
      <c r="O30" s="15">
        <f t="shared" si="1"/>
        <v>28733.71</v>
      </c>
      <c r="P30" s="15">
        <f t="shared" si="1"/>
        <v>31520.67</v>
      </c>
    </row>
    <row r="31" spans="1:16" ht="12.75">
      <c r="A31" s="4">
        <v>14</v>
      </c>
      <c r="B31" s="5" t="s">
        <v>19</v>
      </c>
      <c r="C31" s="15">
        <f>C32+C33+C34+C35</f>
        <v>600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600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119</v>
      </c>
      <c r="C32" s="9">
        <f>E32+F32+G32+H32+I32+J32+K32+L32+M32+N32+O32+P32</f>
        <v>600</v>
      </c>
      <c r="E32" s="4"/>
      <c r="F32" s="4"/>
      <c r="G32" s="4"/>
      <c r="H32" s="4"/>
      <c r="I32" s="4"/>
      <c r="J32" s="4">
        <v>600</v>
      </c>
      <c r="K32" s="4"/>
      <c r="L32" s="4"/>
      <c r="M32" s="4"/>
      <c r="N32" s="4"/>
      <c r="O32" s="4"/>
      <c r="P32" s="4"/>
    </row>
    <row r="33" spans="1:16" ht="12.75">
      <c r="A33" s="4"/>
      <c r="B33" s="23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431489.15</v>
      </c>
      <c r="E36" s="17">
        <f>E30+E31</f>
        <v>77017.87</v>
      </c>
      <c r="F36" s="17">
        <f aca="true" t="shared" si="3" ref="F36:P36">F30+F31</f>
        <v>31021.089999999997</v>
      </c>
      <c r="G36" s="17">
        <f t="shared" si="3"/>
        <v>31740.719999999994</v>
      </c>
      <c r="H36" s="17">
        <f t="shared" si="3"/>
        <v>41332.869999999995</v>
      </c>
      <c r="I36" s="17">
        <f t="shared" si="3"/>
        <v>34432.869999999995</v>
      </c>
      <c r="J36" s="17">
        <f t="shared" si="3"/>
        <v>31617.869999999995</v>
      </c>
      <c r="K36" s="17">
        <f t="shared" si="3"/>
        <v>31017.869999999995</v>
      </c>
      <c r="L36" s="17">
        <f t="shared" si="3"/>
        <v>31017.869999999995</v>
      </c>
      <c r="M36" s="17">
        <f t="shared" si="3"/>
        <v>31017.869999999995</v>
      </c>
      <c r="N36" s="17">
        <f t="shared" si="3"/>
        <v>31017.869999999995</v>
      </c>
      <c r="O36" s="17">
        <f t="shared" si="3"/>
        <v>28733.71</v>
      </c>
      <c r="P36" s="17">
        <f t="shared" si="3"/>
        <v>31520.67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J32" sqref="J32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304</v>
      </c>
      <c r="F1" s="1" t="s">
        <v>2</v>
      </c>
      <c r="G1" s="1" t="s">
        <v>3</v>
      </c>
    </row>
    <row r="2" spans="2:8" ht="12.75">
      <c r="B2" s="2" t="s">
        <v>305</v>
      </c>
      <c r="D2" s="1"/>
      <c r="E2" s="1" t="s">
        <v>5</v>
      </c>
      <c r="F2" s="1">
        <v>1705.09</v>
      </c>
      <c r="G2" s="1">
        <v>6421.91</v>
      </c>
      <c r="H2" s="1">
        <v>991.97</v>
      </c>
    </row>
    <row r="3" spans="2:7" ht="12.75">
      <c r="B3" s="2" t="s">
        <v>6</v>
      </c>
      <c r="C3" s="1">
        <v>-59.53</v>
      </c>
      <c r="D3" s="1" t="s">
        <v>7</v>
      </c>
      <c r="E3" s="1" t="s">
        <v>8</v>
      </c>
      <c r="F3" s="1">
        <v>1705.09</v>
      </c>
      <c r="G3" s="1">
        <v>0</v>
      </c>
    </row>
    <row r="4" spans="2:7" ht="12.75">
      <c r="B4" s="2" t="s">
        <v>306</v>
      </c>
      <c r="C4" s="3">
        <f>F14</f>
        <v>10230.539999999999</v>
      </c>
      <c r="D4" s="1" t="s">
        <v>7</v>
      </c>
      <c r="E4" s="1" t="s">
        <v>10</v>
      </c>
      <c r="F4" s="1">
        <v>1705.09</v>
      </c>
      <c r="G4" s="1">
        <v>0</v>
      </c>
    </row>
    <row r="5" spans="2:7" ht="12.75">
      <c r="B5" s="2" t="s">
        <v>307</v>
      </c>
      <c r="C5" s="3">
        <f>G14+H14</f>
        <v>16182.009999999998</v>
      </c>
      <c r="D5" s="1" t="s">
        <v>7</v>
      </c>
      <c r="E5" s="1" t="s">
        <v>12</v>
      </c>
      <c r="F5" s="1">
        <v>1705.09</v>
      </c>
      <c r="G5" s="1">
        <v>0</v>
      </c>
    </row>
    <row r="6" spans="2:8" ht="12.75">
      <c r="B6" s="2" t="s">
        <v>308</v>
      </c>
      <c r="C6" s="1">
        <f>C8+C9</f>
        <v>10230.539999999999</v>
      </c>
      <c r="D6" s="1" t="s">
        <v>7</v>
      </c>
      <c r="E6" s="1" t="s">
        <v>14</v>
      </c>
      <c r="F6" s="1">
        <v>1705.09</v>
      </c>
      <c r="G6" s="1">
        <v>1580.55</v>
      </c>
      <c r="H6" s="1">
        <v>5274.24</v>
      </c>
    </row>
    <row r="7" spans="2:7" ht="12.75">
      <c r="B7" s="2" t="s">
        <v>15</v>
      </c>
      <c r="D7" s="1"/>
      <c r="E7" s="1" t="s">
        <v>16</v>
      </c>
      <c r="F7" s="1">
        <v>1705.09</v>
      </c>
      <c r="G7" s="1">
        <v>0</v>
      </c>
    </row>
    <row r="8" spans="2:16" ht="12.75">
      <c r="B8" s="2" t="s">
        <v>17</v>
      </c>
      <c r="C8" s="3">
        <f>C29</f>
        <v>10230.539999999999</v>
      </c>
      <c r="D8" s="1" t="s">
        <v>7</v>
      </c>
      <c r="E8" s="3" t="s">
        <v>18</v>
      </c>
      <c r="F8" s="3"/>
      <c r="G8" s="3">
        <v>1398.93</v>
      </c>
      <c r="H8" s="3"/>
      <c r="I8" s="3"/>
      <c r="J8" s="3"/>
      <c r="K8" s="3"/>
      <c r="L8" s="3"/>
      <c r="M8" s="3"/>
      <c r="N8" s="3"/>
      <c r="O8" s="3"/>
      <c r="P8" s="3"/>
    </row>
    <row r="9" spans="2:5" ht="12.75">
      <c r="B9" s="2" t="s">
        <v>19</v>
      </c>
      <c r="C9" s="1">
        <f>C10+C11</f>
        <v>0</v>
      </c>
      <c r="D9" s="1" t="s">
        <v>7</v>
      </c>
      <c r="E9" s="1" t="s">
        <v>20</v>
      </c>
    </row>
    <row r="10" spans="2:5" ht="12.75">
      <c r="B10" s="2"/>
      <c r="D10" s="1" t="s">
        <v>7</v>
      </c>
      <c r="E10" s="1" t="s">
        <v>21</v>
      </c>
    </row>
    <row r="11" spans="2:7" ht="12.75">
      <c r="B11" s="2"/>
      <c r="D11" s="1" t="s">
        <v>7</v>
      </c>
      <c r="E11" s="1" t="s">
        <v>22</v>
      </c>
      <c r="G11" s="1">
        <v>514.41</v>
      </c>
    </row>
    <row r="12" spans="2:5" ht="12.75">
      <c r="B12" s="2" t="s">
        <v>309</v>
      </c>
      <c r="C12" s="1">
        <v>4413.09</v>
      </c>
      <c r="D12" s="1" t="s">
        <v>7</v>
      </c>
      <c r="E12" s="1" t="s">
        <v>24</v>
      </c>
    </row>
    <row r="13" spans="2:5" ht="12.75">
      <c r="B13" s="2" t="s">
        <v>310</v>
      </c>
      <c r="C13" s="1">
        <f>C3+C5-C6</f>
        <v>5891.939999999999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10230.539999999999</v>
      </c>
      <c r="G14" s="3">
        <f>G2+G3+G4+G5+G6+G7+G8+G9+G10+G11+G12+G13</f>
        <v>9915.8</v>
      </c>
      <c r="H14" s="3">
        <f>H2+H3+H4+H5+H6+H7+H8+H9+H10+H11+H12+H13</f>
        <v>6266.21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3836.4599999999996</v>
      </c>
      <c r="E17" s="9">
        <v>639.41</v>
      </c>
      <c r="F17" s="9">
        <v>639.41</v>
      </c>
      <c r="G17" s="9">
        <v>639.41</v>
      </c>
      <c r="H17" s="9">
        <v>639.41</v>
      </c>
      <c r="I17" s="9">
        <v>639.41</v>
      </c>
      <c r="J17" s="9">
        <v>639.41</v>
      </c>
      <c r="K17" s="9"/>
      <c r="L17" s="9"/>
      <c r="M17" s="9"/>
      <c r="N17" s="9"/>
      <c r="O17" s="9"/>
      <c r="P17" s="9"/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129.3</v>
      </c>
      <c r="E18" s="9">
        <v>21.55</v>
      </c>
      <c r="F18" s="9">
        <v>21.55</v>
      </c>
      <c r="G18" s="9">
        <v>21.55</v>
      </c>
      <c r="H18" s="9">
        <v>21.55</v>
      </c>
      <c r="I18" s="9">
        <v>21.55</v>
      </c>
      <c r="J18" s="9">
        <v>21.55</v>
      </c>
      <c r="K18" s="9"/>
      <c r="L18" s="9"/>
      <c r="M18" s="9"/>
      <c r="N18" s="9"/>
      <c r="O18" s="9"/>
      <c r="P18" s="9"/>
    </row>
    <row r="19" spans="1:16" ht="12.75">
      <c r="A19" s="21">
        <v>3</v>
      </c>
      <c r="B19" s="12" t="s">
        <v>37</v>
      </c>
      <c r="C19" s="9">
        <f t="shared" si="0"/>
        <v>402.3</v>
      </c>
      <c r="E19" s="13">
        <v>67.05</v>
      </c>
      <c r="F19" s="13">
        <v>67.05</v>
      </c>
      <c r="G19" s="13">
        <v>67.05</v>
      </c>
      <c r="H19" s="13">
        <v>67.05</v>
      </c>
      <c r="I19" s="13">
        <v>67.05</v>
      </c>
      <c r="J19" s="13">
        <v>67.05</v>
      </c>
      <c r="K19" s="13"/>
      <c r="L19" s="13"/>
      <c r="M19" s="13"/>
      <c r="N19" s="13"/>
      <c r="O19" s="13"/>
      <c r="P19" s="13"/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2385.2400000000002</v>
      </c>
      <c r="E21" s="5">
        <v>397.54</v>
      </c>
      <c r="F21" s="5">
        <v>397.54</v>
      </c>
      <c r="G21" s="5">
        <v>397.54</v>
      </c>
      <c r="H21" s="5">
        <v>397.54</v>
      </c>
      <c r="I21" s="5">
        <v>397.54</v>
      </c>
      <c r="J21" s="5">
        <v>397.54</v>
      </c>
      <c r="K21" s="5"/>
      <c r="L21" s="5"/>
      <c r="M21" s="5"/>
      <c r="N21" s="5"/>
      <c r="O21" s="5"/>
      <c r="P21" s="5"/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21">
        <v>9</v>
      </c>
      <c r="B25" s="16" t="s">
        <v>45</v>
      </c>
      <c r="C25" s="9">
        <f t="shared" si="0"/>
        <v>1724.2800000000002</v>
      </c>
      <c r="E25" s="5">
        <v>287.38</v>
      </c>
      <c r="F25" s="5">
        <v>287.38</v>
      </c>
      <c r="G25" s="5">
        <v>287.38</v>
      </c>
      <c r="H25" s="5">
        <v>287.38</v>
      </c>
      <c r="I25" s="5">
        <v>287.38</v>
      </c>
      <c r="J25" s="5">
        <v>287.38</v>
      </c>
      <c r="K25" s="5"/>
      <c r="L25" s="5"/>
      <c r="M25" s="5"/>
      <c r="N25" s="5"/>
      <c r="O25" s="5"/>
      <c r="P25" s="5"/>
    </row>
    <row r="26" spans="1:16" ht="12.75">
      <c r="A26" s="19">
        <v>10</v>
      </c>
      <c r="B26" s="12" t="s">
        <v>47</v>
      </c>
      <c r="C26" s="9">
        <f t="shared" si="0"/>
        <v>574.74</v>
      </c>
      <c r="E26" s="5">
        <v>95.79</v>
      </c>
      <c r="F26" s="5">
        <v>95.79</v>
      </c>
      <c r="G26" s="5">
        <v>95.79</v>
      </c>
      <c r="H26" s="5">
        <v>95.79</v>
      </c>
      <c r="I26" s="5">
        <v>95.79</v>
      </c>
      <c r="J26" s="5">
        <v>95.79</v>
      </c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28.74</v>
      </c>
      <c r="E27" s="5">
        <v>4.79</v>
      </c>
      <c r="F27" s="5">
        <v>4.79</v>
      </c>
      <c r="G27" s="5">
        <v>4.79</v>
      </c>
      <c r="H27" s="5">
        <v>4.79</v>
      </c>
      <c r="I27" s="5">
        <v>4.79</v>
      </c>
      <c r="J27" s="5">
        <v>4.79</v>
      </c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1149.48</v>
      </c>
      <c r="E28" s="15">
        <v>191.58</v>
      </c>
      <c r="F28" s="15">
        <v>191.58</v>
      </c>
      <c r="G28" s="15">
        <v>191.58</v>
      </c>
      <c r="H28" s="15">
        <v>191.58</v>
      </c>
      <c r="I28" s="15">
        <v>191.58</v>
      </c>
      <c r="J28" s="15">
        <v>191.58</v>
      </c>
      <c r="K28" s="15"/>
      <c r="L28" s="15"/>
      <c r="M28" s="15"/>
      <c r="N28" s="15"/>
      <c r="O28" s="15"/>
      <c r="P28" s="15"/>
    </row>
    <row r="29" spans="1:16" ht="12.75">
      <c r="A29" s="19"/>
      <c r="B29" s="6" t="s">
        <v>52</v>
      </c>
      <c r="C29" s="15">
        <f>C17+C18+C19+C20+C21+C22+C23+C24+C25+C26+C27+C28</f>
        <v>10230.539999999999</v>
      </c>
      <c r="E29" s="15">
        <f>E17+E18+E19+E21+E22+E24+E25+E26+E27+E28</f>
        <v>1705.0899999999997</v>
      </c>
      <c r="F29" s="15">
        <f aca="true" t="shared" si="1" ref="F29:P29">F17+F18+F19+F21+F22+F24+F25+F26+F27+F28</f>
        <v>1705.0899999999997</v>
      </c>
      <c r="G29" s="15">
        <f t="shared" si="1"/>
        <v>1705.0899999999997</v>
      </c>
      <c r="H29" s="15">
        <f t="shared" si="1"/>
        <v>1705.0899999999997</v>
      </c>
      <c r="I29" s="15">
        <f t="shared" si="1"/>
        <v>1705.0899999999997</v>
      </c>
      <c r="J29" s="15">
        <f t="shared" si="1"/>
        <v>1705.0899999999997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10230.539999999999</v>
      </c>
      <c r="E35" s="17">
        <f>E29+E30</f>
        <v>1705.0899999999997</v>
      </c>
      <c r="F35" s="17">
        <f aca="true" t="shared" si="3" ref="F35:P35">F29+F30</f>
        <v>1705.0899999999997</v>
      </c>
      <c r="G35" s="17">
        <f t="shared" si="3"/>
        <v>1705.0899999999997</v>
      </c>
      <c r="H35" s="17">
        <f t="shared" si="3"/>
        <v>1705.0899999999997</v>
      </c>
      <c r="I35" s="17">
        <f t="shared" si="3"/>
        <v>1705.0899999999997</v>
      </c>
      <c r="J35" s="17">
        <f t="shared" si="3"/>
        <v>1705.0899999999997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30" sqref="B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311</v>
      </c>
      <c r="F1" s="1" t="s">
        <v>2</v>
      </c>
      <c r="G1" s="1" t="s">
        <v>3</v>
      </c>
    </row>
    <row r="2" spans="2:8" ht="12.75">
      <c r="B2" s="2" t="s">
        <v>312</v>
      </c>
      <c r="D2" s="1"/>
      <c r="E2" s="1" t="s">
        <v>5</v>
      </c>
      <c r="F2" s="1">
        <v>69647.25</v>
      </c>
      <c r="G2" s="1">
        <v>35680</v>
      </c>
      <c r="H2" s="1">
        <v>762.03</v>
      </c>
    </row>
    <row r="3" spans="2:8" ht="12.75">
      <c r="B3" s="2" t="s">
        <v>6</v>
      </c>
      <c r="C3" s="1">
        <v>117959.72</v>
      </c>
      <c r="D3" s="1" t="s">
        <v>7</v>
      </c>
      <c r="E3" s="1" t="s">
        <v>8</v>
      </c>
      <c r="F3" s="1">
        <v>69647.25</v>
      </c>
      <c r="G3" s="1">
        <v>70909.14</v>
      </c>
      <c r="H3" s="1">
        <v>5659.24</v>
      </c>
    </row>
    <row r="4" spans="2:8" ht="12.75">
      <c r="B4" s="2" t="s">
        <v>90</v>
      </c>
      <c r="C4" s="3">
        <f>F14</f>
        <v>834951.3399999999</v>
      </c>
      <c r="D4" s="1" t="s">
        <v>7</v>
      </c>
      <c r="E4" s="1" t="s">
        <v>10</v>
      </c>
      <c r="F4" s="1">
        <v>69647.25</v>
      </c>
      <c r="G4" s="1">
        <v>62037.5</v>
      </c>
      <c r="H4" s="1">
        <v>428.36</v>
      </c>
    </row>
    <row r="5" spans="2:8" ht="12.75">
      <c r="B5" s="2" t="s">
        <v>11</v>
      </c>
      <c r="C5" s="3">
        <f>G14+H14</f>
        <v>804165.2700000001</v>
      </c>
      <c r="D5" s="1" t="s">
        <v>7</v>
      </c>
      <c r="E5" s="1" t="s">
        <v>12</v>
      </c>
      <c r="F5" s="1">
        <v>69550.65</v>
      </c>
      <c r="G5" s="1">
        <v>62884.45</v>
      </c>
      <c r="H5" s="1">
        <v>3923.14</v>
      </c>
    </row>
    <row r="6" spans="2:8" ht="12.75">
      <c r="B6" s="2" t="s">
        <v>13</v>
      </c>
      <c r="C6" s="1">
        <f>C8+C9</f>
        <v>912218.0700000001</v>
      </c>
      <c r="D6" s="1" t="s">
        <v>7</v>
      </c>
      <c r="E6" s="1" t="s">
        <v>14</v>
      </c>
      <c r="F6" s="1">
        <v>69565.6</v>
      </c>
      <c r="G6" s="1">
        <v>73874.21</v>
      </c>
      <c r="H6" s="1">
        <v>1075.44</v>
      </c>
    </row>
    <row r="7" spans="2:8" ht="12.75">
      <c r="B7" s="2" t="s">
        <v>15</v>
      </c>
      <c r="D7" s="1"/>
      <c r="E7" s="1" t="s">
        <v>16</v>
      </c>
      <c r="F7" s="1">
        <v>69565.6</v>
      </c>
      <c r="G7" s="1">
        <v>78156.44</v>
      </c>
      <c r="H7" s="1">
        <v>5866.62</v>
      </c>
    </row>
    <row r="8" spans="2:16" ht="12.75">
      <c r="B8" s="2" t="s">
        <v>17</v>
      </c>
      <c r="C8" s="3">
        <f>C29</f>
        <v>747713.04</v>
      </c>
      <c r="D8" s="1" t="s">
        <v>7</v>
      </c>
      <c r="E8" s="3" t="s">
        <v>18</v>
      </c>
      <c r="F8" s="3">
        <v>69565.6</v>
      </c>
      <c r="G8" s="3">
        <v>70534.51</v>
      </c>
      <c r="H8" s="3">
        <v>3431.58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164505.03</v>
      </c>
      <c r="D9" s="1" t="s">
        <v>7</v>
      </c>
      <c r="E9" s="1" t="s">
        <v>20</v>
      </c>
      <c r="F9" s="1">
        <v>69621.88</v>
      </c>
      <c r="G9" s="1">
        <v>72874.15</v>
      </c>
      <c r="H9" s="1">
        <v>2691.02</v>
      </c>
    </row>
    <row r="10" spans="2:8" ht="12.75">
      <c r="B10" s="2"/>
      <c r="D10" s="1"/>
      <c r="E10" s="1" t="s">
        <v>21</v>
      </c>
      <c r="F10" s="1">
        <v>69621.88</v>
      </c>
      <c r="G10" s="1">
        <v>42342.4</v>
      </c>
      <c r="H10" s="1">
        <v>3913.73</v>
      </c>
    </row>
    <row r="11" spans="2:8" ht="12.75">
      <c r="B11" s="2"/>
      <c r="D11" s="1"/>
      <c r="E11" s="1" t="s">
        <v>22</v>
      </c>
      <c r="F11" s="1">
        <v>69608.94</v>
      </c>
      <c r="G11" s="1">
        <v>69697.57</v>
      </c>
      <c r="H11" s="1">
        <v>1820.28</v>
      </c>
    </row>
    <row r="12" spans="2:8" ht="12.75">
      <c r="B12" s="2" t="s">
        <v>23</v>
      </c>
      <c r="C12" s="1">
        <v>211031.55</v>
      </c>
      <c r="D12" s="1" t="s">
        <v>7</v>
      </c>
      <c r="E12" s="1" t="s">
        <v>24</v>
      </c>
      <c r="F12" s="1">
        <v>69526.96</v>
      </c>
      <c r="G12" s="1">
        <v>48096.4</v>
      </c>
      <c r="H12" s="1">
        <v>6953.92</v>
      </c>
    </row>
    <row r="13" spans="2:8" ht="12.75">
      <c r="B13" s="2" t="s">
        <v>25</v>
      </c>
      <c r="C13" s="1">
        <f>C3+C5-C6</f>
        <v>9906.920000000042</v>
      </c>
      <c r="D13" s="1" t="s">
        <v>7</v>
      </c>
      <c r="E13" s="1" t="s">
        <v>26</v>
      </c>
      <c r="F13" s="1">
        <v>69382.48</v>
      </c>
      <c r="G13" s="1">
        <v>73695.39</v>
      </c>
      <c r="H13" s="1">
        <v>6857.75</v>
      </c>
    </row>
    <row r="14" spans="2:8" ht="12.75">
      <c r="B14" s="2"/>
      <c r="D14" s="1"/>
      <c r="F14" s="3">
        <f>F2+F3+F4+F5+F6+F7+F8+F9+F10+F11+F12+F13</f>
        <v>834951.3399999999</v>
      </c>
      <c r="G14" s="3">
        <f>G2+G3+G4+G5+G6+G7+G8+G9+G10+G11+G12+G13</f>
        <v>760782.1600000001</v>
      </c>
      <c r="H14" s="3">
        <f>H2+H3+H4+H5+H6+H7+H8+H9+H10+H11+H12+H13</f>
        <v>43383.10999999999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196007.28</v>
      </c>
      <c r="E17" s="9">
        <v>16333.94</v>
      </c>
      <c r="F17" s="9">
        <v>16333.94</v>
      </c>
      <c r="G17" s="9">
        <v>16333.94</v>
      </c>
      <c r="H17" s="9">
        <v>16333.94</v>
      </c>
      <c r="I17" s="9">
        <v>16333.94</v>
      </c>
      <c r="J17" s="9">
        <v>16333.94</v>
      </c>
      <c r="K17" s="9">
        <v>16333.94</v>
      </c>
      <c r="L17" s="9">
        <v>16333.94</v>
      </c>
      <c r="M17" s="9">
        <v>16333.94</v>
      </c>
      <c r="N17" s="9">
        <v>16333.94</v>
      </c>
      <c r="O17" s="9">
        <v>16333.94</v>
      </c>
      <c r="P17" s="9">
        <v>16333.94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4477.320000000001</v>
      </c>
      <c r="E18" s="9">
        <v>373.11</v>
      </c>
      <c r="F18" s="9">
        <v>373.11</v>
      </c>
      <c r="G18" s="9">
        <v>373.11</v>
      </c>
      <c r="H18" s="9">
        <v>373.11</v>
      </c>
      <c r="I18" s="9">
        <v>373.11</v>
      </c>
      <c r="J18" s="9">
        <v>373.11</v>
      </c>
      <c r="K18" s="9">
        <v>373.11</v>
      </c>
      <c r="L18" s="9">
        <v>373.11</v>
      </c>
      <c r="M18" s="9">
        <v>373.11</v>
      </c>
      <c r="N18" s="9">
        <v>373.11</v>
      </c>
      <c r="O18" s="9">
        <v>373.11</v>
      </c>
      <c r="P18" s="9">
        <v>373.11</v>
      </c>
    </row>
    <row r="19" spans="1:16" ht="12.75">
      <c r="A19" s="21">
        <v>3</v>
      </c>
      <c r="B19" s="12" t="s">
        <v>37</v>
      </c>
      <c r="C19" s="9">
        <f t="shared" si="0"/>
        <v>13929.480000000003</v>
      </c>
      <c r="E19" s="13">
        <v>1160.79</v>
      </c>
      <c r="F19" s="13">
        <v>1160.79</v>
      </c>
      <c r="G19" s="13">
        <v>1160.79</v>
      </c>
      <c r="H19" s="13">
        <v>1160.79</v>
      </c>
      <c r="I19" s="13">
        <v>1160.79</v>
      </c>
      <c r="J19" s="13">
        <v>1160.79</v>
      </c>
      <c r="K19" s="13">
        <v>1160.79</v>
      </c>
      <c r="L19" s="13">
        <v>1160.79</v>
      </c>
      <c r="M19" s="13">
        <v>1160.79</v>
      </c>
      <c r="N19" s="13">
        <v>1160.79</v>
      </c>
      <c r="O19" s="13">
        <v>1160.79</v>
      </c>
      <c r="P19" s="13">
        <v>1160.79</v>
      </c>
    </row>
    <row r="20" spans="1:16" ht="12.75">
      <c r="A20" s="19">
        <v>4</v>
      </c>
      <c r="B20" s="22" t="s">
        <v>161</v>
      </c>
      <c r="C20" s="9">
        <f t="shared" si="0"/>
        <v>1989.96</v>
      </c>
      <c r="E20" s="5"/>
      <c r="F20" s="5"/>
      <c r="G20" s="5">
        <v>1989.96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94521.24000000003</v>
      </c>
      <c r="E21" s="5">
        <v>7876.77</v>
      </c>
      <c r="F21" s="5">
        <v>7876.77</v>
      </c>
      <c r="G21" s="5">
        <v>7876.77</v>
      </c>
      <c r="H21" s="5">
        <v>7876.77</v>
      </c>
      <c r="I21" s="5">
        <v>7876.77</v>
      </c>
      <c r="J21" s="5">
        <v>7876.77</v>
      </c>
      <c r="K21" s="5">
        <v>7876.77</v>
      </c>
      <c r="L21" s="5">
        <v>7876.77</v>
      </c>
      <c r="M21" s="5">
        <v>7876.77</v>
      </c>
      <c r="N21" s="5">
        <v>7876.77</v>
      </c>
      <c r="O21" s="5">
        <v>7876.77</v>
      </c>
      <c r="P21" s="5">
        <v>7876.77</v>
      </c>
    </row>
    <row r="22" spans="1:16" ht="12.75">
      <c r="A22" s="21">
        <v>6</v>
      </c>
      <c r="B22" s="16" t="s">
        <v>239</v>
      </c>
      <c r="C22" s="9">
        <f t="shared" si="0"/>
        <v>193519.92</v>
      </c>
      <c r="E22" s="5">
        <v>16126.66</v>
      </c>
      <c r="F22" s="5">
        <v>16126.66</v>
      </c>
      <c r="G22" s="5">
        <v>16126.66</v>
      </c>
      <c r="H22" s="5">
        <v>16126.66</v>
      </c>
      <c r="I22" s="5">
        <v>16126.66</v>
      </c>
      <c r="J22" s="5">
        <v>16126.66</v>
      </c>
      <c r="K22" s="5">
        <v>16126.66</v>
      </c>
      <c r="L22" s="5">
        <v>16126.66</v>
      </c>
      <c r="M22" s="5">
        <v>16126.66</v>
      </c>
      <c r="N22" s="5">
        <v>16126.66</v>
      </c>
      <c r="O22" s="5">
        <v>16126.66</v>
      </c>
      <c r="P22" s="5">
        <v>16126.66</v>
      </c>
    </row>
    <row r="23" spans="1:16" ht="12.75">
      <c r="A23" s="19">
        <v>7</v>
      </c>
      <c r="B23" s="12" t="s">
        <v>65</v>
      </c>
      <c r="C23" s="9">
        <f t="shared" si="0"/>
        <v>7462.200000000002</v>
      </c>
      <c r="E23" s="5">
        <v>621.85</v>
      </c>
      <c r="F23" s="5">
        <v>621.85</v>
      </c>
      <c r="G23" s="5">
        <v>621.85</v>
      </c>
      <c r="H23" s="5">
        <v>621.85</v>
      </c>
      <c r="I23" s="5">
        <v>621.85</v>
      </c>
      <c r="J23" s="5">
        <v>621.85</v>
      </c>
      <c r="K23" s="5">
        <v>621.85</v>
      </c>
      <c r="L23" s="5">
        <v>621.85</v>
      </c>
      <c r="M23" s="5">
        <v>621.85</v>
      </c>
      <c r="N23" s="5">
        <v>621.85</v>
      </c>
      <c r="O23" s="5">
        <v>621.85</v>
      </c>
      <c r="P23" s="5">
        <v>621.85</v>
      </c>
    </row>
    <row r="24" spans="1:16" ht="45">
      <c r="A24" s="20">
        <v>8</v>
      </c>
      <c r="B24" s="12" t="s">
        <v>66</v>
      </c>
      <c r="C24" s="9">
        <f t="shared" si="0"/>
        <v>115415.39999999998</v>
      </c>
      <c r="E24" s="15">
        <v>9617.95</v>
      </c>
      <c r="F24" s="15">
        <v>9617.95</v>
      </c>
      <c r="G24" s="15">
        <v>9617.95</v>
      </c>
      <c r="H24" s="15">
        <v>9617.95</v>
      </c>
      <c r="I24" s="15">
        <v>9617.95</v>
      </c>
      <c r="J24" s="15">
        <v>9617.95</v>
      </c>
      <c r="K24" s="15">
        <v>9617.95</v>
      </c>
      <c r="L24" s="15">
        <v>9617.95</v>
      </c>
      <c r="M24" s="15">
        <v>9617.95</v>
      </c>
      <c r="N24" s="15">
        <v>9617.95</v>
      </c>
      <c r="O24" s="15">
        <v>9617.95</v>
      </c>
      <c r="P24" s="15">
        <v>9617.95</v>
      </c>
    </row>
    <row r="25" spans="1:16" ht="12.75">
      <c r="A25" s="21">
        <v>9</v>
      </c>
      <c r="B25" s="16" t="s">
        <v>45</v>
      </c>
      <c r="C25" s="9">
        <f t="shared" si="0"/>
        <v>59697.60000000001</v>
      </c>
      <c r="E25" s="5">
        <v>4974.8</v>
      </c>
      <c r="F25" s="5">
        <v>4974.8</v>
      </c>
      <c r="G25" s="5">
        <v>4974.8</v>
      </c>
      <c r="H25" s="5">
        <v>4974.8</v>
      </c>
      <c r="I25" s="5">
        <v>4974.8</v>
      </c>
      <c r="J25" s="5">
        <v>4974.8</v>
      </c>
      <c r="K25" s="5">
        <v>4974.8</v>
      </c>
      <c r="L25" s="5">
        <v>4974.8</v>
      </c>
      <c r="M25" s="5">
        <v>4974.8</v>
      </c>
      <c r="N25" s="5">
        <v>4974.8</v>
      </c>
      <c r="O25" s="5">
        <v>4974.8</v>
      </c>
      <c r="P25" s="5">
        <v>4974.8</v>
      </c>
    </row>
    <row r="26" spans="1:16" ht="12.75">
      <c r="A26" s="19">
        <v>10</v>
      </c>
      <c r="B26" s="12" t="s">
        <v>47</v>
      </c>
      <c r="C26" s="9">
        <f t="shared" si="0"/>
        <v>19899.24</v>
      </c>
      <c r="E26" s="5">
        <v>1658.27</v>
      </c>
      <c r="F26" s="5">
        <v>1658.27</v>
      </c>
      <c r="G26" s="5">
        <v>1658.27</v>
      </c>
      <c r="H26" s="5">
        <v>1658.27</v>
      </c>
      <c r="I26" s="5">
        <v>1658.27</v>
      </c>
      <c r="J26" s="5">
        <v>1658.27</v>
      </c>
      <c r="K26" s="5">
        <v>1658.27</v>
      </c>
      <c r="L26" s="5">
        <v>1658.27</v>
      </c>
      <c r="M26" s="5">
        <v>1658.27</v>
      </c>
      <c r="N26" s="5">
        <v>1658.27</v>
      </c>
      <c r="O26" s="5">
        <v>1658.27</v>
      </c>
      <c r="P26" s="5">
        <v>1658.27</v>
      </c>
    </row>
    <row r="27" spans="1:16" ht="22.5">
      <c r="A27" s="20">
        <v>11</v>
      </c>
      <c r="B27" s="12" t="s">
        <v>49</v>
      </c>
      <c r="C27" s="9">
        <f t="shared" si="0"/>
        <v>994.9199999999997</v>
      </c>
      <c r="E27" s="5">
        <v>82.91</v>
      </c>
      <c r="F27" s="5">
        <v>82.91</v>
      </c>
      <c r="G27" s="5">
        <v>82.91</v>
      </c>
      <c r="H27" s="5">
        <v>82.91</v>
      </c>
      <c r="I27" s="5">
        <v>82.91</v>
      </c>
      <c r="J27" s="5">
        <v>82.91</v>
      </c>
      <c r="K27" s="5">
        <v>82.91</v>
      </c>
      <c r="L27" s="5">
        <v>82.91</v>
      </c>
      <c r="M27" s="5">
        <v>82.91</v>
      </c>
      <c r="N27" s="5">
        <v>82.91</v>
      </c>
      <c r="O27" s="5">
        <v>82.91</v>
      </c>
      <c r="P27" s="5">
        <v>82.91</v>
      </c>
    </row>
    <row r="28" spans="1:16" ht="33.75">
      <c r="A28" s="21">
        <v>12</v>
      </c>
      <c r="B28" s="6" t="s">
        <v>51</v>
      </c>
      <c r="C28" s="9">
        <f t="shared" si="0"/>
        <v>39798.48</v>
      </c>
      <c r="E28" s="15">
        <v>3316.54</v>
      </c>
      <c r="F28" s="15">
        <v>3316.54</v>
      </c>
      <c r="G28" s="15">
        <v>3316.54</v>
      </c>
      <c r="H28" s="15">
        <v>3316.54</v>
      </c>
      <c r="I28" s="15">
        <v>3316.54</v>
      </c>
      <c r="J28" s="15">
        <v>3316.54</v>
      </c>
      <c r="K28" s="15">
        <v>3316.54</v>
      </c>
      <c r="L28" s="15">
        <v>3316.54</v>
      </c>
      <c r="M28" s="15">
        <v>3316.54</v>
      </c>
      <c r="N28" s="15">
        <v>3316.54</v>
      </c>
      <c r="O28" s="15">
        <v>3316.54</v>
      </c>
      <c r="P28" s="15">
        <v>3316.54</v>
      </c>
    </row>
    <row r="29" spans="1:16" ht="12.75">
      <c r="A29" s="19"/>
      <c r="B29" s="6" t="s">
        <v>52</v>
      </c>
      <c r="C29" s="15">
        <f>SUM(C17:C28)</f>
        <v>747713.04</v>
      </c>
      <c r="E29" s="15">
        <f>SUM(E17:E28)</f>
        <v>62143.59000000001</v>
      </c>
      <c r="F29" s="15">
        <f aca="true" t="shared" si="1" ref="F29:P29">SUM(F17:F28)</f>
        <v>62143.59000000001</v>
      </c>
      <c r="G29" s="15">
        <f t="shared" si="1"/>
        <v>64133.55</v>
      </c>
      <c r="H29" s="15">
        <f t="shared" si="1"/>
        <v>62143.59000000001</v>
      </c>
      <c r="I29" s="15">
        <f t="shared" si="1"/>
        <v>62143.59000000001</v>
      </c>
      <c r="J29" s="15">
        <f t="shared" si="1"/>
        <v>62143.59000000001</v>
      </c>
      <c r="K29" s="15">
        <f t="shared" si="1"/>
        <v>62143.59000000001</v>
      </c>
      <c r="L29" s="15">
        <f t="shared" si="1"/>
        <v>62143.59000000001</v>
      </c>
      <c r="M29" s="15">
        <f t="shared" si="1"/>
        <v>62143.59000000001</v>
      </c>
      <c r="N29" s="15">
        <f t="shared" si="1"/>
        <v>62143.59000000001</v>
      </c>
      <c r="O29" s="15">
        <f t="shared" si="1"/>
        <v>62143.59000000001</v>
      </c>
      <c r="P29" s="15">
        <f t="shared" si="1"/>
        <v>62143.59000000001</v>
      </c>
    </row>
    <row r="30" spans="1:16" ht="12.75">
      <c r="A30" s="19">
        <v>13</v>
      </c>
      <c r="B30" s="5" t="s">
        <v>19</v>
      </c>
      <c r="C30" s="15">
        <f>C31+C32+C33+C34+C35+C36</f>
        <v>164505.03</v>
      </c>
      <c r="E30" s="15">
        <f>E31+E32+E33+E34</f>
        <v>0</v>
      </c>
      <c r="F30" s="15">
        <f aca="true" t="shared" si="2" ref="F30:O30">F31+F32+F33+F34</f>
        <v>115400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35000</v>
      </c>
      <c r="L30" s="15">
        <f t="shared" si="2"/>
        <v>0</v>
      </c>
      <c r="M30" s="15">
        <f t="shared" si="2"/>
        <v>0</v>
      </c>
      <c r="N30" s="15">
        <f t="shared" si="2"/>
        <v>1325</v>
      </c>
      <c r="O30" s="15">
        <f t="shared" si="2"/>
        <v>0</v>
      </c>
      <c r="P30" s="15">
        <f>P31+P32+P33+P34+P35+P36</f>
        <v>9780.03</v>
      </c>
    </row>
    <row r="31" spans="1:16" ht="12.75">
      <c r="A31" s="4"/>
      <c r="B31" s="4" t="s">
        <v>313</v>
      </c>
      <c r="C31" s="9">
        <f aca="true" t="shared" si="3" ref="C31:C36">E31+F31+G31+H31+I31+J31+K31+L31+M31+N31+O31+P31</f>
        <v>115400</v>
      </c>
      <c r="E31" s="4"/>
      <c r="F31" s="4">
        <v>115400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204</v>
      </c>
      <c r="C32" s="9">
        <f t="shared" si="3"/>
        <v>35000</v>
      </c>
      <c r="E32" s="4"/>
      <c r="F32" s="4"/>
      <c r="G32" s="4"/>
      <c r="H32" s="4"/>
      <c r="I32" s="4"/>
      <c r="J32" s="4"/>
      <c r="K32" s="4">
        <v>35000</v>
      </c>
      <c r="L32" s="4"/>
      <c r="M32" s="4"/>
      <c r="N32" s="4"/>
      <c r="O32" s="4"/>
      <c r="P32" s="4"/>
    </row>
    <row r="33" spans="1:16" ht="12.75">
      <c r="A33" s="4"/>
      <c r="B33" s="4" t="s">
        <v>314</v>
      </c>
      <c r="C33" s="9">
        <f t="shared" si="3"/>
        <v>875</v>
      </c>
      <c r="E33" s="4"/>
      <c r="F33" s="4"/>
      <c r="G33" s="4"/>
      <c r="H33" s="4"/>
      <c r="I33" s="4"/>
      <c r="J33" s="4"/>
      <c r="K33" s="4"/>
      <c r="L33" s="4"/>
      <c r="M33" s="4"/>
      <c r="N33" s="4">
        <v>875</v>
      </c>
      <c r="O33" s="4"/>
      <c r="P33" s="4"/>
    </row>
    <row r="34" spans="1:16" ht="12.75">
      <c r="A34" s="4"/>
      <c r="B34" s="4" t="s">
        <v>315</v>
      </c>
      <c r="C34" s="9">
        <f t="shared" si="3"/>
        <v>450</v>
      </c>
      <c r="E34" s="4"/>
      <c r="F34" s="4"/>
      <c r="G34" s="4"/>
      <c r="H34" s="4"/>
      <c r="I34" s="4"/>
      <c r="J34" s="4"/>
      <c r="K34" s="4"/>
      <c r="L34" s="4"/>
      <c r="M34" s="4"/>
      <c r="N34" s="4">
        <v>450</v>
      </c>
      <c r="O34" s="4"/>
      <c r="P34" s="4"/>
    </row>
    <row r="35" spans="1:16" ht="12.75">
      <c r="A35" s="4"/>
      <c r="B35" s="4" t="s">
        <v>168</v>
      </c>
      <c r="C35" s="9">
        <f t="shared" si="3"/>
        <v>3000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3000</v>
      </c>
      <c r="P35" s="4"/>
    </row>
    <row r="36" spans="1:16" ht="12.75">
      <c r="A36" s="4"/>
      <c r="B36" s="4" t="s">
        <v>316</v>
      </c>
      <c r="C36" s="9">
        <f t="shared" si="3"/>
        <v>9780.03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9780.03</v>
      </c>
    </row>
    <row r="37" spans="1:16" ht="12.75">
      <c r="A37" s="4"/>
      <c r="B37" s="4" t="s">
        <v>56</v>
      </c>
      <c r="C37" s="17">
        <f>C29+C30</f>
        <v>912218.0700000001</v>
      </c>
      <c r="E37" s="17">
        <f>E29+E30</f>
        <v>62143.59000000001</v>
      </c>
      <c r="F37" s="17">
        <f aca="true" t="shared" si="4" ref="F37:P37">F29+F30</f>
        <v>177543.59000000003</v>
      </c>
      <c r="G37" s="17">
        <f t="shared" si="4"/>
        <v>64133.55</v>
      </c>
      <c r="H37" s="17">
        <f t="shared" si="4"/>
        <v>62143.59000000001</v>
      </c>
      <c r="I37" s="17">
        <f t="shared" si="4"/>
        <v>62143.59000000001</v>
      </c>
      <c r="J37" s="17">
        <f t="shared" si="4"/>
        <v>62143.59000000001</v>
      </c>
      <c r="K37" s="17">
        <f t="shared" si="4"/>
        <v>97143.59000000001</v>
      </c>
      <c r="L37" s="17">
        <f t="shared" si="4"/>
        <v>62143.59000000001</v>
      </c>
      <c r="M37" s="17">
        <f t="shared" si="4"/>
        <v>62143.59000000001</v>
      </c>
      <c r="N37" s="17">
        <f t="shared" si="4"/>
        <v>63468.59000000001</v>
      </c>
      <c r="O37" s="17">
        <f t="shared" si="4"/>
        <v>62143.59000000001</v>
      </c>
      <c r="P37" s="17">
        <f t="shared" si="4"/>
        <v>71923.62000000001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N29" sqref="N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317</v>
      </c>
      <c r="F1" s="1" t="s">
        <v>2</v>
      </c>
      <c r="G1" s="1" t="s">
        <v>3</v>
      </c>
    </row>
    <row r="2" spans="2:7" ht="12.75">
      <c r="B2" s="2" t="s">
        <v>318</v>
      </c>
      <c r="D2" s="1"/>
      <c r="E2" s="1" t="s">
        <v>5</v>
      </c>
      <c r="F2" s="1">
        <v>9691.64</v>
      </c>
      <c r="G2" s="1">
        <v>8870.34</v>
      </c>
    </row>
    <row r="3" spans="2:8" ht="12.75">
      <c r="B3" s="2" t="s">
        <v>6</v>
      </c>
      <c r="C3" s="1">
        <v>23231.74</v>
      </c>
      <c r="D3" s="1" t="s">
        <v>7</v>
      </c>
      <c r="E3" s="1" t="s">
        <v>8</v>
      </c>
      <c r="F3" s="1">
        <v>9691.64</v>
      </c>
      <c r="G3" s="1">
        <v>7668.79</v>
      </c>
      <c r="H3" s="1">
        <v>324.68</v>
      </c>
    </row>
    <row r="4" spans="2:7" ht="12.75">
      <c r="B4" s="2" t="s">
        <v>81</v>
      </c>
      <c r="C4" s="3">
        <f>F14</f>
        <v>116302.68</v>
      </c>
      <c r="D4" s="1" t="s">
        <v>7</v>
      </c>
      <c r="E4" s="1" t="s">
        <v>10</v>
      </c>
      <c r="F4" s="1">
        <v>9691.64</v>
      </c>
      <c r="G4" s="1">
        <v>11403.33</v>
      </c>
    </row>
    <row r="5" spans="2:7" ht="12.75">
      <c r="B5" s="2" t="s">
        <v>11</v>
      </c>
      <c r="C5" s="3">
        <f>G14+H14</f>
        <v>120943.09</v>
      </c>
      <c r="D5" s="1" t="s">
        <v>7</v>
      </c>
      <c r="E5" s="1" t="s">
        <v>12</v>
      </c>
      <c r="F5" s="1">
        <v>9691.64</v>
      </c>
      <c r="G5" s="1">
        <v>10277.28</v>
      </c>
    </row>
    <row r="6" spans="2:7" ht="12.75">
      <c r="B6" s="2" t="s">
        <v>13</v>
      </c>
      <c r="C6" s="1">
        <f>C8+C9</f>
        <v>126834.83</v>
      </c>
      <c r="D6" s="1" t="s">
        <v>7</v>
      </c>
      <c r="E6" s="1" t="s">
        <v>14</v>
      </c>
      <c r="F6" s="1">
        <v>9691.64</v>
      </c>
      <c r="G6" s="1">
        <v>9832.16</v>
      </c>
    </row>
    <row r="7" spans="2:7" ht="12.75">
      <c r="B7" s="2" t="s">
        <v>15</v>
      </c>
      <c r="D7" s="1"/>
      <c r="E7" s="1" t="s">
        <v>16</v>
      </c>
      <c r="F7" s="1">
        <v>9691.64</v>
      </c>
      <c r="G7" s="1">
        <v>9110.04</v>
      </c>
    </row>
    <row r="8" spans="2:16" ht="12.75">
      <c r="B8" s="2" t="s">
        <v>17</v>
      </c>
      <c r="C8" s="3">
        <f>C28</f>
        <v>102048.33</v>
      </c>
      <c r="D8" s="1" t="s">
        <v>7</v>
      </c>
      <c r="E8" s="3" t="s">
        <v>18</v>
      </c>
      <c r="F8" s="3">
        <v>9691.64</v>
      </c>
      <c r="G8" s="3">
        <v>16838.43</v>
      </c>
      <c r="H8" s="3">
        <v>323.09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C29</f>
        <v>24786.5</v>
      </c>
      <c r="D9" s="1" t="s">
        <v>7</v>
      </c>
      <c r="E9" s="1" t="s">
        <v>20</v>
      </c>
      <c r="F9" s="1">
        <v>9691.64</v>
      </c>
      <c r="G9" s="1">
        <v>5652.48</v>
      </c>
      <c r="H9" s="1">
        <v>322.07</v>
      </c>
    </row>
    <row r="10" spans="2:8" ht="12.75">
      <c r="B10" s="2"/>
      <c r="D10" s="1"/>
      <c r="E10" s="1" t="s">
        <v>21</v>
      </c>
      <c r="F10" s="1">
        <v>9691.64</v>
      </c>
      <c r="G10" s="1">
        <v>12553.89</v>
      </c>
      <c r="H10" s="1">
        <v>738.63</v>
      </c>
    </row>
    <row r="11" spans="2:8" ht="12.75">
      <c r="B11" s="2"/>
      <c r="D11" s="1"/>
      <c r="E11" s="1" t="s">
        <v>22</v>
      </c>
      <c r="F11" s="1">
        <v>9694.64</v>
      </c>
      <c r="G11" s="1">
        <v>8159.46</v>
      </c>
      <c r="H11" s="1">
        <v>452.12</v>
      </c>
    </row>
    <row r="12" spans="2:8" ht="12.75">
      <c r="B12" s="2" t="s">
        <v>23</v>
      </c>
      <c r="C12" s="1">
        <v>12503.84</v>
      </c>
      <c r="D12" s="1" t="s">
        <v>7</v>
      </c>
      <c r="E12" s="1" t="s">
        <v>24</v>
      </c>
      <c r="F12" s="1">
        <v>9691.64</v>
      </c>
      <c r="G12" s="1">
        <v>8542.86</v>
      </c>
      <c r="H12" s="1">
        <v>746.69</v>
      </c>
    </row>
    <row r="13" spans="2:8" ht="12.75">
      <c r="B13" s="2" t="s">
        <v>25</v>
      </c>
      <c r="C13" s="1">
        <f>C3+C5-C6</f>
        <v>17339.999999999985</v>
      </c>
      <c r="D13" s="1" t="s">
        <v>7</v>
      </c>
      <c r="E13" s="1" t="s">
        <v>26</v>
      </c>
      <c r="F13" s="1">
        <v>9691.64</v>
      </c>
      <c r="G13" s="1">
        <v>8803.66</v>
      </c>
      <c r="H13" s="1">
        <v>323.09</v>
      </c>
    </row>
    <row r="14" spans="2:8" ht="12.75">
      <c r="B14" s="2"/>
      <c r="D14" s="1"/>
      <c r="F14" s="3">
        <f>F2+F3+F4+F5+F6+F7+F8+F9+F10+F11+F12+F13</f>
        <v>116302.68</v>
      </c>
      <c r="G14" s="3">
        <f>G2+G3+G4+G5+G6+G7+G8+G9+G10+G11+G12+G13</f>
        <v>117712.72</v>
      </c>
      <c r="H14" s="3">
        <f>H2+H3+H4+H5+H6+H7+H8+H9+H10+H11+H12+H13</f>
        <v>3230.37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33310.19999999999</v>
      </c>
      <c r="E17" s="9">
        <v>2775.85</v>
      </c>
      <c r="F17" s="9">
        <v>2775.85</v>
      </c>
      <c r="G17" s="9">
        <v>2775.85</v>
      </c>
      <c r="H17" s="9">
        <v>2775.85</v>
      </c>
      <c r="I17" s="9">
        <v>2775.85</v>
      </c>
      <c r="J17" s="9">
        <v>2775.85</v>
      </c>
      <c r="K17" s="9">
        <v>2775.85</v>
      </c>
      <c r="L17" s="9">
        <v>2775.85</v>
      </c>
      <c r="M17" s="9">
        <v>2775.85</v>
      </c>
      <c r="N17" s="9">
        <v>2775.85</v>
      </c>
      <c r="O17" s="9">
        <v>2775.85</v>
      </c>
      <c r="P17" s="9">
        <v>2775.85</v>
      </c>
    </row>
    <row r="18" spans="1:16" ht="12.75">
      <c r="A18" s="20">
        <v>2</v>
      </c>
      <c r="B18" s="8" t="s">
        <v>35</v>
      </c>
      <c r="C18" s="9">
        <f aca="true" t="shared" si="0" ref="C18:C27">E18+F18+G18+H18+I18+J18+K18+L18+M18+N18+O18+P18</f>
        <v>1030.2</v>
      </c>
      <c r="E18" s="9">
        <v>85.85</v>
      </c>
      <c r="F18" s="9">
        <v>85.85</v>
      </c>
      <c r="G18" s="9">
        <v>85.85</v>
      </c>
      <c r="H18" s="9">
        <v>85.85</v>
      </c>
      <c r="I18" s="9">
        <v>85.85</v>
      </c>
      <c r="J18" s="9">
        <v>85.85</v>
      </c>
      <c r="K18" s="9">
        <v>85.85</v>
      </c>
      <c r="L18" s="9">
        <v>85.85</v>
      </c>
      <c r="M18" s="9">
        <v>85.85</v>
      </c>
      <c r="N18" s="9">
        <v>85.85</v>
      </c>
      <c r="O18" s="9">
        <v>85.85</v>
      </c>
      <c r="P18" s="9">
        <v>85.85</v>
      </c>
    </row>
    <row r="19" spans="1:16" ht="12.75">
      <c r="A19" s="21">
        <v>3</v>
      </c>
      <c r="B19" s="12" t="s">
        <v>37</v>
      </c>
      <c r="C19" s="9">
        <f t="shared" si="0"/>
        <v>3205.0800000000004</v>
      </c>
      <c r="E19" s="13">
        <v>267.09</v>
      </c>
      <c r="F19" s="13">
        <v>267.09</v>
      </c>
      <c r="G19" s="13">
        <v>267.09</v>
      </c>
      <c r="H19" s="13">
        <v>267.09</v>
      </c>
      <c r="I19" s="13">
        <v>267.09</v>
      </c>
      <c r="J19" s="13">
        <v>267.09</v>
      </c>
      <c r="K19" s="13">
        <v>267.09</v>
      </c>
      <c r="L19" s="13">
        <v>267.09</v>
      </c>
      <c r="M19" s="13">
        <v>267.09</v>
      </c>
      <c r="N19" s="13">
        <v>267.09</v>
      </c>
      <c r="O19" s="13">
        <v>267.09</v>
      </c>
      <c r="P19" s="13">
        <v>267.09</v>
      </c>
    </row>
    <row r="20" spans="1:16" ht="12.75">
      <c r="A20" s="21">
        <v>4</v>
      </c>
      <c r="B20" s="12" t="s">
        <v>64</v>
      </c>
      <c r="C20" s="9">
        <f t="shared" si="0"/>
        <v>457.92</v>
      </c>
      <c r="E20" s="5"/>
      <c r="F20" s="5">
        <v>457.92</v>
      </c>
      <c r="G20" s="5">
        <v>0</v>
      </c>
      <c r="H20" s="5">
        <v>0</v>
      </c>
      <c r="I20" s="5"/>
      <c r="J20" s="5"/>
      <c r="K20" s="5"/>
      <c r="L20" s="5"/>
      <c r="M20" s="5"/>
      <c r="N20" s="5"/>
      <c r="O20" s="5"/>
      <c r="P20" s="5"/>
    </row>
    <row r="21" spans="1:16" ht="22.5">
      <c r="A21" s="19">
        <v>5</v>
      </c>
      <c r="B21" s="12" t="s">
        <v>39</v>
      </c>
      <c r="C21" s="9">
        <f t="shared" si="0"/>
        <v>21748.920000000002</v>
      </c>
      <c r="E21" s="5">
        <v>1812.41</v>
      </c>
      <c r="F21" s="5">
        <v>1812.41</v>
      </c>
      <c r="G21" s="5">
        <v>1812.41</v>
      </c>
      <c r="H21" s="5">
        <v>1812.41</v>
      </c>
      <c r="I21" s="5">
        <v>1812.41</v>
      </c>
      <c r="J21" s="5">
        <v>1812.41</v>
      </c>
      <c r="K21" s="5">
        <v>1812.41</v>
      </c>
      <c r="L21" s="5">
        <v>1812.41</v>
      </c>
      <c r="M21" s="5">
        <v>1812.41</v>
      </c>
      <c r="N21" s="5">
        <v>1812.41</v>
      </c>
      <c r="O21" s="5">
        <v>1812.41</v>
      </c>
      <c r="P21" s="5">
        <v>1812.41</v>
      </c>
    </row>
    <row r="22" spans="1:16" ht="22.5">
      <c r="A22" s="20">
        <v>6</v>
      </c>
      <c r="B22" s="12" t="s">
        <v>41</v>
      </c>
      <c r="C22" s="9">
        <f t="shared" si="0"/>
        <v>8241.719999999998</v>
      </c>
      <c r="E22" s="5">
        <v>686.81</v>
      </c>
      <c r="F22" s="5">
        <v>686.81</v>
      </c>
      <c r="G22" s="5">
        <v>686.81</v>
      </c>
      <c r="H22" s="5">
        <v>686.81</v>
      </c>
      <c r="I22" s="5">
        <v>686.81</v>
      </c>
      <c r="J22" s="5">
        <v>686.81</v>
      </c>
      <c r="K22" s="5">
        <v>686.81</v>
      </c>
      <c r="L22" s="5">
        <v>686.81</v>
      </c>
      <c r="M22" s="5">
        <v>686.81</v>
      </c>
      <c r="N22" s="5">
        <v>686.81</v>
      </c>
      <c r="O22" s="5">
        <v>686.81</v>
      </c>
      <c r="P22" s="5">
        <v>686.81</v>
      </c>
    </row>
    <row r="23" spans="1:16" ht="12.75">
      <c r="A23" s="21">
        <v>7</v>
      </c>
      <c r="B23" s="12" t="s">
        <v>43</v>
      </c>
      <c r="C23" s="9">
        <f t="shared" si="0"/>
        <v>801.2399999999999</v>
      </c>
      <c r="E23" s="15">
        <v>66.77</v>
      </c>
      <c r="F23" s="15">
        <v>66.77</v>
      </c>
      <c r="G23" s="15">
        <v>66.77</v>
      </c>
      <c r="H23" s="15">
        <v>66.77</v>
      </c>
      <c r="I23" s="15">
        <v>66.77</v>
      </c>
      <c r="J23" s="15">
        <v>66.77</v>
      </c>
      <c r="K23" s="15">
        <v>66.77</v>
      </c>
      <c r="L23" s="15">
        <v>66.77</v>
      </c>
      <c r="M23" s="15">
        <v>66.77</v>
      </c>
      <c r="N23" s="15">
        <v>66.77</v>
      </c>
      <c r="O23" s="15">
        <v>66.77</v>
      </c>
      <c r="P23" s="15">
        <v>66.77</v>
      </c>
    </row>
    <row r="24" spans="1:16" ht="12.75">
      <c r="A24" s="21">
        <v>8</v>
      </c>
      <c r="B24" s="16" t="s">
        <v>45</v>
      </c>
      <c r="C24" s="9">
        <f t="shared" si="0"/>
        <v>13736.160000000002</v>
      </c>
      <c r="E24" s="5">
        <v>1144.68</v>
      </c>
      <c r="F24" s="5">
        <v>1144.68</v>
      </c>
      <c r="G24" s="5">
        <v>1144.68</v>
      </c>
      <c r="H24" s="5">
        <v>1144.68</v>
      </c>
      <c r="I24" s="5">
        <v>1144.68</v>
      </c>
      <c r="J24" s="5">
        <v>1144.68</v>
      </c>
      <c r="K24" s="5">
        <v>1144.68</v>
      </c>
      <c r="L24" s="5">
        <v>1144.68</v>
      </c>
      <c r="M24" s="5">
        <v>1144.68</v>
      </c>
      <c r="N24" s="5">
        <v>1144.68</v>
      </c>
      <c r="O24" s="5">
        <v>1144.68</v>
      </c>
      <c r="P24" s="5">
        <v>1144.68</v>
      </c>
    </row>
    <row r="25" spans="1:16" ht="12.75">
      <c r="A25" s="19">
        <v>9</v>
      </c>
      <c r="B25" s="12" t="s">
        <v>47</v>
      </c>
      <c r="C25" s="9">
        <f t="shared" si="0"/>
        <v>10359.450000000003</v>
      </c>
      <c r="E25" s="5">
        <v>381.56</v>
      </c>
      <c r="F25" s="5">
        <v>629.57</v>
      </c>
      <c r="G25" s="5">
        <v>314.79</v>
      </c>
      <c r="H25" s="5">
        <v>3415</v>
      </c>
      <c r="I25" s="5">
        <v>314.79</v>
      </c>
      <c r="J25" s="5">
        <v>314.79</v>
      </c>
      <c r="K25" s="5">
        <v>314.79</v>
      </c>
      <c r="L25" s="5">
        <v>314.79</v>
      </c>
      <c r="M25" s="5">
        <v>3415</v>
      </c>
      <c r="N25" s="5">
        <v>314.79</v>
      </c>
      <c r="O25" s="5">
        <v>314.79</v>
      </c>
      <c r="P25" s="5">
        <v>314.79</v>
      </c>
    </row>
    <row r="26" spans="1:16" ht="22.5">
      <c r="A26" s="20">
        <v>10</v>
      </c>
      <c r="B26" s="12" t="s">
        <v>49</v>
      </c>
      <c r="C26" s="9">
        <f t="shared" si="0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33.75">
      <c r="A27" s="21">
        <v>11</v>
      </c>
      <c r="B27" s="6" t="s">
        <v>51</v>
      </c>
      <c r="C27" s="9">
        <f t="shared" si="0"/>
        <v>9157.44</v>
      </c>
      <c r="E27" s="15">
        <v>763.12</v>
      </c>
      <c r="F27" s="15">
        <v>763.12</v>
      </c>
      <c r="G27" s="15">
        <v>763.12</v>
      </c>
      <c r="H27" s="15">
        <v>763.12</v>
      </c>
      <c r="I27" s="15">
        <v>763.12</v>
      </c>
      <c r="J27" s="15">
        <v>763.12</v>
      </c>
      <c r="K27" s="15">
        <v>763.12</v>
      </c>
      <c r="L27" s="15">
        <v>763.12</v>
      </c>
      <c r="M27" s="15">
        <v>763.12</v>
      </c>
      <c r="N27" s="15">
        <v>763.12</v>
      </c>
      <c r="O27" s="15">
        <v>763.12</v>
      </c>
      <c r="P27" s="15">
        <v>763.12</v>
      </c>
    </row>
    <row r="28" spans="1:16" ht="12.75">
      <c r="A28" s="19"/>
      <c r="B28" s="6" t="s">
        <v>52</v>
      </c>
      <c r="C28" s="15">
        <f>SUM(C17:C27)</f>
        <v>102048.33</v>
      </c>
      <c r="E28" s="15">
        <f>SUM(E17:E27)</f>
        <v>7984.140000000001</v>
      </c>
      <c r="F28" s="15">
        <f aca="true" t="shared" si="1" ref="F28:P28">SUM(F17:F27)</f>
        <v>8690.070000000002</v>
      </c>
      <c r="G28" s="15">
        <f t="shared" si="1"/>
        <v>7917.370000000001</v>
      </c>
      <c r="H28" s="15">
        <f t="shared" si="1"/>
        <v>11017.580000000002</v>
      </c>
      <c r="I28" s="15">
        <f t="shared" si="1"/>
        <v>7917.370000000001</v>
      </c>
      <c r="J28" s="15">
        <f t="shared" si="1"/>
        <v>7917.370000000001</v>
      </c>
      <c r="K28" s="15">
        <f t="shared" si="1"/>
        <v>7917.370000000001</v>
      </c>
      <c r="L28" s="15">
        <f t="shared" si="1"/>
        <v>7917.370000000001</v>
      </c>
      <c r="M28" s="15">
        <f t="shared" si="1"/>
        <v>11017.580000000002</v>
      </c>
      <c r="N28" s="15">
        <f t="shared" si="1"/>
        <v>7917.370000000001</v>
      </c>
      <c r="O28" s="15">
        <f t="shared" si="1"/>
        <v>7917.370000000001</v>
      </c>
      <c r="P28" s="15">
        <f t="shared" si="1"/>
        <v>7917.370000000001</v>
      </c>
    </row>
    <row r="29" spans="1:16" ht="12.75">
      <c r="A29" s="19">
        <v>12</v>
      </c>
      <c r="B29" s="5" t="s">
        <v>19</v>
      </c>
      <c r="C29" s="15">
        <f>C30+C31+C32+C33</f>
        <v>24786.5</v>
      </c>
      <c r="E29" s="15">
        <f>E30+E31+E32+E33</f>
        <v>430</v>
      </c>
      <c r="F29" s="15">
        <f aca="true" t="shared" si="2" ref="F29:P29">F30+F31+F32+F33</f>
        <v>0</v>
      </c>
      <c r="G29" s="15">
        <f t="shared" si="2"/>
        <v>0</v>
      </c>
      <c r="H29" s="15">
        <f t="shared" si="2"/>
        <v>112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24244.5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5">
        <f t="shared" si="2"/>
        <v>0</v>
      </c>
    </row>
    <row r="30" spans="1:16" ht="12.75">
      <c r="A30" s="4"/>
      <c r="B30" s="4" t="s">
        <v>319</v>
      </c>
      <c r="C30" s="9">
        <f>E30+F30+G30+H30+I30+J30+K30+L30+M30+N30+O30+P30</f>
        <v>430</v>
      </c>
      <c r="E30" s="4">
        <v>430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24" t="s">
        <v>320</v>
      </c>
      <c r="C31" s="9">
        <f>E31+F31+G31+H31+I31+J31+K31+L31+M31+N31+O31+P31</f>
        <v>112</v>
      </c>
      <c r="E31" s="4"/>
      <c r="F31" s="4"/>
      <c r="G31" s="4"/>
      <c r="H31" s="4">
        <v>112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 t="s">
        <v>321</v>
      </c>
      <c r="C32" s="9">
        <f>E32+F32+G32+H32+I32+J32+K32+L32+M32+N32+O32+P32</f>
        <v>24000</v>
      </c>
      <c r="E32" s="4"/>
      <c r="F32" s="4"/>
      <c r="G32" s="4"/>
      <c r="H32" s="4"/>
      <c r="I32" s="4"/>
      <c r="J32" s="4"/>
      <c r="K32" s="4"/>
      <c r="L32" s="4">
        <v>24000</v>
      </c>
      <c r="M32" s="4"/>
      <c r="N32" s="4"/>
      <c r="O32" s="4"/>
      <c r="P32" s="4"/>
    </row>
    <row r="33" spans="1:16" ht="12.75">
      <c r="A33" s="4"/>
      <c r="B33" s="4" t="s">
        <v>322</v>
      </c>
      <c r="C33" s="9">
        <f>E33+F33+G33+H33+I33+J33+K33+L33+M33+N33+O33+P33</f>
        <v>244.5</v>
      </c>
      <c r="E33" s="4"/>
      <c r="F33" s="4"/>
      <c r="G33" s="4"/>
      <c r="H33" s="4"/>
      <c r="I33" s="4"/>
      <c r="J33" s="4"/>
      <c r="K33" s="4"/>
      <c r="L33" s="4">
        <v>244.5</v>
      </c>
      <c r="M33" s="4"/>
      <c r="N33" s="4"/>
      <c r="O33" s="4"/>
      <c r="P33" s="4"/>
    </row>
    <row r="34" spans="1:16" ht="12.75">
      <c r="A34" s="4"/>
      <c r="B34" s="4" t="s">
        <v>56</v>
      </c>
      <c r="C34" s="17">
        <f>C28+C29</f>
        <v>126834.83</v>
      </c>
      <c r="E34" s="17">
        <f>E28+E29</f>
        <v>8414.140000000001</v>
      </c>
      <c r="F34" s="17">
        <f aca="true" t="shared" si="3" ref="F34:P34">F28+F29</f>
        <v>8690.070000000002</v>
      </c>
      <c r="G34" s="17">
        <f t="shared" si="3"/>
        <v>7917.370000000001</v>
      </c>
      <c r="H34" s="17">
        <f t="shared" si="3"/>
        <v>11129.580000000002</v>
      </c>
      <c r="I34" s="17">
        <f t="shared" si="3"/>
        <v>7917.370000000001</v>
      </c>
      <c r="J34" s="17">
        <f t="shared" si="3"/>
        <v>7917.370000000001</v>
      </c>
      <c r="K34" s="17">
        <f t="shared" si="3"/>
        <v>7917.370000000001</v>
      </c>
      <c r="L34" s="17">
        <f t="shared" si="3"/>
        <v>32161.870000000003</v>
      </c>
      <c r="M34" s="17">
        <f t="shared" si="3"/>
        <v>11017.580000000002</v>
      </c>
      <c r="N34" s="17">
        <f t="shared" si="3"/>
        <v>7917.370000000001</v>
      </c>
      <c r="O34" s="17">
        <f t="shared" si="3"/>
        <v>7917.370000000001</v>
      </c>
      <c r="P34" s="17">
        <f t="shared" si="3"/>
        <v>7917.370000000001</v>
      </c>
    </row>
    <row r="36" ht="12.75">
      <c r="B36" s="18" t="s">
        <v>57</v>
      </c>
    </row>
    <row r="37" ht="12.75">
      <c r="B37" s="18"/>
    </row>
    <row r="38" ht="12.75">
      <c r="B38" s="18" t="s">
        <v>58</v>
      </c>
    </row>
    <row r="39" ht="12.75">
      <c r="B39" s="18"/>
    </row>
    <row r="40" ht="12.75">
      <c r="B40" s="18" t="s">
        <v>59</v>
      </c>
    </row>
    <row r="41" ht="12.75">
      <c r="B41" s="18"/>
    </row>
    <row r="42" ht="12.75">
      <c r="B42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M28" sqref="M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140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72</v>
      </c>
      <c r="D2" s="1"/>
      <c r="E2" s="1" t="s">
        <v>5</v>
      </c>
      <c r="F2" s="1">
        <v>5339.33</v>
      </c>
      <c r="G2" s="1">
        <v>565.24</v>
      </c>
    </row>
    <row r="3" spans="2:8" ht="12.75">
      <c r="B3" s="2" t="s">
        <v>6</v>
      </c>
      <c r="C3" s="1">
        <v>-1217.97</v>
      </c>
      <c r="D3" s="1" t="s">
        <v>7</v>
      </c>
      <c r="E3" s="1" t="s">
        <v>8</v>
      </c>
      <c r="F3" s="1">
        <v>5339.33</v>
      </c>
      <c r="G3" s="1">
        <v>4108.65</v>
      </c>
      <c r="H3" s="1">
        <v>593.81</v>
      </c>
    </row>
    <row r="4" spans="2:7" ht="12.75">
      <c r="B4" s="2" t="s">
        <v>68</v>
      </c>
      <c r="C4" s="3">
        <f>F14</f>
        <v>64071.95000000001</v>
      </c>
      <c r="D4" s="1" t="s">
        <v>7</v>
      </c>
      <c r="E4" s="1" t="s">
        <v>10</v>
      </c>
      <c r="F4" s="1">
        <v>5339.33</v>
      </c>
      <c r="G4" s="1">
        <v>3016.15</v>
      </c>
    </row>
    <row r="5" spans="2:7" ht="12.75">
      <c r="B5" s="2" t="s">
        <v>11</v>
      </c>
      <c r="C5" s="3">
        <f>G14+H14</f>
        <v>57622.77</v>
      </c>
      <c r="D5" s="1" t="s">
        <v>7</v>
      </c>
      <c r="E5" s="1" t="s">
        <v>12</v>
      </c>
      <c r="F5" s="1">
        <v>5339.33</v>
      </c>
      <c r="G5" s="1">
        <v>4194.14</v>
      </c>
    </row>
    <row r="6" spans="2:7" ht="12.75">
      <c r="B6" s="2" t="s">
        <v>13</v>
      </c>
      <c r="C6" s="1">
        <f>C8+C9</f>
        <v>55152.1</v>
      </c>
      <c r="D6" s="1" t="s">
        <v>7</v>
      </c>
      <c r="E6" s="1" t="s">
        <v>14</v>
      </c>
      <c r="F6" s="1">
        <v>5339.33</v>
      </c>
      <c r="G6" s="1">
        <v>590.13</v>
      </c>
    </row>
    <row r="7" spans="2:7" ht="12.75">
      <c r="B7" s="2" t="s">
        <v>15</v>
      </c>
      <c r="D7" s="1"/>
      <c r="E7" s="1" t="s">
        <v>16</v>
      </c>
      <c r="F7" s="1">
        <v>5339.32</v>
      </c>
      <c r="G7" s="1">
        <v>6056.14</v>
      </c>
    </row>
    <row r="8" spans="2:16" ht="12.75">
      <c r="B8" s="2" t="s">
        <v>17</v>
      </c>
      <c r="C8" s="3">
        <f>C29</f>
        <v>54962.64</v>
      </c>
      <c r="D8" s="1" t="s">
        <v>7</v>
      </c>
      <c r="E8" s="3" t="s">
        <v>18</v>
      </c>
      <c r="F8" s="3">
        <v>5339.33</v>
      </c>
      <c r="G8" s="3">
        <v>7774.55</v>
      </c>
      <c r="H8" s="3">
        <v>4000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189.46</v>
      </c>
      <c r="D9" s="1" t="s">
        <v>7</v>
      </c>
      <c r="E9" s="1" t="s">
        <v>20</v>
      </c>
      <c r="F9" s="1">
        <v>5339.33</v>
      </c>
      <c r="G9" s="1">
        <v>8835.84</v>
      </c>
    </row>
    <row r="10" spans="2:7" ht="12.75">
      <c r="B10" s="2"/>
      <c r="D10" s="1"/>
      <c r="E10" s="1" t="s">
        <v>21</v>
      </c>
      <c r="F10" s="1">
        <v>5339.33</v>
      </c>
      <c r="G10" s="1">
        <v>4713.87</v>
      </c>
    </row>
    <row r="11" spans="2:7" ht="12.75">
      <c r="B11" s="2"/>
      <c r="D11" s="1"/>
      <c r="E11" s="1" t="s">
        <v>22</v>
      </c>
      <c r="F11" s="1">
        <v>5339.33</v>
      </c>
      <c r="G11" s="1">
        <v>2110.29</v>
      </c>
    </row>
    <row r="12" spans="2:7" ht="12.75">
      <c r="B12" s="2" t="s">
        <v>23</v>
      </c>
      <c r="C12" s="1">
        <v>43118.5</v>
      </c>
      <c r="D12" s="1" t="s">
        <v>7</v>
      </c>
      <c r="E12" s="1" t="s">
        <v>24</v>
      </c>
      <c r="F12" s="1">
        <v>5339.33</v>
      </c>
      <c r="G12" s="1">
        <v>2684.49</v>
      </c>
    </row>
    <row r="13" spans="2:7" ht="12.75">
      <c r="B13" s="2" t="s">
        <v>25</v>
      </c>
      <c r="C13" s="1">
        <f>C3+C5-C6</f>
        <v>1252.699999999997</v>
      </c>
      <c r="D13" s="1" t="s">
        <v>7</v>
      </c>
      <c r="E13" s="1" t="s">
        <v>26</v>
      </c>
      <c r="F13" s="1">
        <v>5339.33</v>
      </c>
      <c r="G13" s="1">
        <v>8379.47</v>
      </c>
    </row>
    <row r="14" spans="2:8" ht="12.75">
      <c r="B14" s="2"/>
      <c r="D14" s="1"/>
      <c r="F14" s="3">
        <f>F2+F3+F4+F5+F6+F7+F8+F9+F10+F11+F12+F13</f>
        <v>64071.95000000001</v>
      </c>
      <c r="G14" s="3">
        <f>G2+G3+G4+G5+G6+G7+G8+G9+G10+G11+G12+G13</f>
        <v>53028.96</v>
      </c>
      <c r="H14" s="3">
        <f>H2+H3+H4+H5+H6+H7+H8+H9+H10+H11+H12+H13</f>
        <v>4593.8099999999995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14975.759999999997</v>
      </c>
      <c r="E17" s="9">
        <v>1247.98</v>
      </c>
      <c r="F17" s="9">
        <v>1247.98</v>
      </c>
      <c r="G17" s="9">
        <v>1247.98</v>
      </c>
      <c r="H17" s="9">
        <v>1247.98</v>
      </c>
      <c r="I17" s="9">
        <v>1247.98</v>
      </c>
      <c r="J17" s="9">
        <v>1247.98</v>
      </c>
      <c r="K17" s="9">
        <v>1247.98</v>
      </c>
      <c r="L17" s="9">
        <v>1247.98</v>
      </c>
      <c r="M17" s="9">
        <v>1247.98</v>
      </c>
      <c r="N17" s="9">
        <v>1247.98</v>
      </c>
      <c r="O17" s="9">
        <v>1247.98</v>
      </c>
      <c r="P17" s="9">
        <v>1247.98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463.2000000000001</v>
      </c>
      <c r="E18" s="9">
        <v>38.6</v>
      </c>
      <c r="F18" s="9">
        <v>38.6</v>
      </c>
      <c r="G18" s="9">
        <v>38.6</v>
      </c>
      <c r="H18" s="9">
        <v>38.6</v>
      </c>
      <c r="I18" s="9">
        <v>38.6</v>
      </c>
      <c r="J18" s="9">
        <v>38.6</v>
      </c>
      <c r="K18" s="9">
        <v>38.6</v>
      </c>
      <c r="L18" s="9">
        <v>38.6</v>
      </c>
      <c r="M18" s="9">
        <v>38.6</v>
      </c>
      <c r="N18" s="9">
        <v>38.6</v>
      </c>
      <c r="O18" s="9">
        <v>38.6</v>
      </c>
      <c r="P18" s="9">
        <v>38.6</v>
      </c>
    </row>
    <row r="19" spans="1:16" ht="12.75">
      <c r="A19" s="21">
        <v>3</v>
      </c>
      <c r="B19" s="12" t="s">
        <v>37</v>
      </c>
      <c r="C19" s="9">
        <f t="shared" si="0"/>
        <v>1440.9599999999998</v>
      </c>
      <c r="E19" s="13">
        <v>120.08</v>
      </c>
      <c r="F19" s="13">
        <v>120.08</v>
      </c>
      <c r="G19" s="13">
        <v>120.08</v>
      </c>
      <c r="H19" s="13">
        <v>120.08</v>
      </c>
      <c r="I19" s="13">
        <v>120.08</v>
      </c>
      <c r="J19" s="13">
        <v>120.08</v>
      </c>
      <c r="K19" s="13">
        <v>120.08</v>
      </c>
      <c r="L19" s="13">
        <v>120.08</v>
      </c>
      <c r="M19" s="13">
        <v>120.08</v>
      </c>
      <c r="N19" s="13">
        <v>120.08</v>
      </c>
      <c r="O19" s="13">
        <v>120.08</v>
      </c>
      <c r="P19" s="13">
        <v>120.08</v>
      </c>
    </row>
    <row r="20" spans="1:16" ht="12.75">
      <c r="A20" s="19">
        <v>4</v>
      </c>
      <c r="B20" s="22" t="s">
        <v>64</v>
      </c>
      <c r="C20" s="9">
        <f t="shared" si="0"/>
        <v>205.8</v>
      </c>
      <c r="E20" s="5"/>
      <c r="F20" s="5"/>
      <c r="G20" s="5">
        <v>205.8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9777.960000000001</v>
      </c>
      <c r="E21" s="5">
        <v>814.83</v>
      </c>
      <c r="F21" s="5">
        <v>814.83</v>
      </c>
      <c r="G21" s="5">
        <v>814.83</v>
      </c>
      <c r="H21" s="5">
        <v>814.83</v>
      </c>
      <c r="I21" s="5">
        <v>814.83</v>
      </c>
      <c r="J21" s="5">
        <v>814.83</v>
      </c>
      <c r="K21" s="5">
        <v>814.83</v>
      </c>
      <c r="L21" s="5">
        <v>814.83</v>
      </c>
      <c r="M21" s="5">
        <v>814.83</v>
      </c>
      <c r="N21" s="5">
        <v>814.83</v>
      </c>
      <c r="O21" s="5">
        <v>814.83</v>
      </c>
      <c r="P21" s="5">
        <v>814.83</v>
      </c>
    </row>
    <row r="22" spans="1:16" ht="22.5">
      <c r="A22" s="21">
        <v>6</v>
      </c>
      <c r="B22" s="12" t="s">
        <v>41</v>
      </c>
      <c r="C22" s="9">
        <f t="shared" si="0"/>
        <v>3705.3599999999988</v>
      </c>
      <c r="E22" s="5">
        <v>308.78</v>
      </c>
      <c r="F22" s="5">
        <v>308.78</v>
      </c>
      <c r="G22" s="5">
        <v>308.78</v>
      </c>
      <c r="H22" s="5">
        <v>308.78</v>
      </c>
      <c r="I22" s="5">
        <v>308.78</v>
      </c>
      <c r="J22" s="5">
        <v>308.78</v>
      </c>
      <c r="K22" s="5">
        <v>308.78</v>
      </c>
      <c r="L22" s="5">
        <v>308.78</v>
      </c>
      <c r="M22" s="5">
        <v>308.78</v>
      </c>
      <c r="N22" s="5">
        <v>308.78</v>
      </c>
      <c r="O22" s="5">
        <v>308.78</v>
      </c>
      <c r="P22" s="5">
        <v>308.78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11939.519999999997</v>
      </c>
      <c r="E24" s="15">
        <v>994.96</v>
      </c>
      <c r="F24" s="15">
        <v>994.96</v>
      </c>
      <c r="G24" s="15">
        <v>994.96</v>
      </c>
      <c r="H24" s="15">
        <v>994.96</v>
      </c>
      <c r="I24" s="15">
        <v>994.96</v>
      </c>
      <c r="J24" s="15">
        <v>994.96</v>
      </c>
      <c r="K24" s="15">
        <v>994.96</v>
      </c>
      <c r="L24" s="15">
        <v>994.96</v>
      </c>
      <c r="M24" s="15">
        <v>994.96</v>
      </c>
      <c r="N24" s="15">
        <v>994.96</v>
      </c>
      <c r="O24" s="15">
        <v>994.96</v>
      </c>
      <c r="P24" s="15">
        <v>994.96</v>
      </c>
    </row>
    <row r="25" spans="1:16" ht="12.75">
      <c r="A25" s="21">
        <v>9</v>
      </c>
      <c r="B25" s="16" t="s">
        <v>45</v>
      </c>
      <c r="C25" s="9">
        <f t="shared" si="0"/>
        <v>8234.039999999999</v>
      </c>
      <c r="E25" s="5">
        <v>686.17</v>
      </c>
      <c r="F25" s="5">
        <v>686.17</v>
      </c>
      <c r="G25" s="5">
        <v>686.17</v>
      </c>
      <c r="H25" s="5">
        <v>686.17</v>
      </c>
      <c r="I25" s="5">
        <v>686.17</v>
      </c>
      <c r="J25" s="5">
        <v>686.17</v>
      </c>
      <c r="K25" s="5">
        <v>686.17</v>
      </c>
      <c r="L25" s="5">
        <v>686.17</v>
      </c>
      <c r="M25" s="5">
        <v>686.17</v>
      </c>
      <c r="N25" s="5">
        <v>686.17</v>
      </c>
      <c r="O25" s="5">
        <v>686.17</v>
      </c>
      <c r="P25" s="5">
        <v>686.17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102.96</v>
      </c>
      <c r="E27" s="5">
        <v>8.58</v>
      </c>
      <c r="F27" s="5">
        <v>8.58</v>
      </c>
      <c r="G27" s="5">
        <v>8.58</v>
      </c>
      <c r="H27" s="5">
        <v>8.58</v>
      </c>
      <c r="I27" s="5">
        <v>8.58</v>
      </c>
      <c r="J27" s="5">
        <v>8.58</v>
      </c>
      <c r="K27" s="5">
        <v>8.58</v>
      </c>
      <c r="L27" s="5">
        <v>8.58</v>
      </c>
      <c r="M27" s="5">
        <v>8.58</v>
      </c>
      <c r="N27" s="5">
        <v>8.58</v>
      </c>
      <c r="O27" s="5">
        <v>8.58</v>
      </c>
      <c r="P27" s="5">
        <v>8.58</v>
      </c>
    </row>
    <row r="28" spans="1:16" ht="33.75">
      <c r="A28" s="21">
        <v>12</v>
      </c>
      <c r="B28" s="6" t="s">
        <v>51</v>
      </c>
      <c r="C28" s="9">
        <f t="shared" si="0"/>
        <v>4117.080000000001</v>
      </c>
      <c r="E28" s="15">
        <v>343.09</v>
      </c>
      <c r="F28" s="15">
        <v>343.09</v>
      </c>
      <c r="G28" s="15">
        <v>343.09</v>
      </c>
      <c r="H28" s="15">
        <v>343.09</v>
      </c>
      <c r="I28" s="15">
        <v>343.09</v>
      </c>
      <c r="J28" s="15">
        <v>343.09</v>
      </c>
      <c r="K28" s="15">
        <v>343.09</v>
      </c>
      <c r="L28" s="15">
        <v>343.09</v>
      </c>
      <c r="M28" s="15">
        <v>343.09</v>
      </c>
      <c r="N28" s="15">
        <v>343.09</v>
      </c>
      <c r="O28" s="15">
        <v>343.09</v>
      </c>
      <c r="P28" s="15">
        <v>343.09</v>
      </c>
    </row>
    <row r="29" spans="1:16" ht="12.75">
      <c r="A29" s="19"/>
      <c r="B29" s="6" t="s">
        <v>52</v>
      </c>
      <c r="C29" s="15">
        <f>SUM(C17:C28)</f>
        <v>54962.64</v>
      </c>
      <c r="E29" s="15">
        <f>E17+E18+E19+E21+E22+E24+E25+E26+E27+E28</f>
        <v>4563.07</v>
      </c>
      <c r="F29" s="15">
        <f aca="true" t="shared" si="1" ref="F29:P29">F17+F18+F19+F21+F22+F24+F25+F26+F27+F28</f>
        <v>4563.07</v>
      </c>
      <c r="G29" s="15">
        <f>SUM(G17:G28)</f>
        <v>4768.87</v>
      </c>
      <c r="H29" s="15">
        <f t="shared" si="1"/>
        <v>4563.07</v>
      </c>
      <c r="I29" s="15">
        <f t="shared" si="1"/>
        <v>4563.07</v>
      </c>
      <c r="J29" s="15">
        <f t="shared" si="1"/>
        <v>4563.07</v>
      </c>
      <c r="K29" s="15">
        <f t="shared" si="1"/>
        <v>4563.07</v>
      </c>
      <c r="L29" s="15">
        <f t="shared" si="1"/>
        <v>4563.07</v>
      </c>
      <c r="M29" s="15">
        <f t="shared" si="1"/>
        <v>4563.07</v>
      </c>
      <c r="N29" s="15">
        <f t="shared" si="1"/>
        <v>4563.07</v>
      </c>
      <c r="O29" s="15">
        <f t="shared" si="1"/>
        <v>4563.07</v>
      </c>
      <c r="P29" s="15">
        <f t="shared" si="1"/>
        <v>4563.07</v>
      </c>
    </row>
    <row r="30" spans="1:16" ht="12.75">
      <c r="A30" s="19">
        <v>13</v>
      </c>
      <c r="B30" s="5" t="s">
        <v>19</v>
      </c>
      <c r="C30" s="15">
        <f>C31+C32+C33+C34</f>
        <v>189.46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180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4" t="s">
        <v>73</v>
      </c>
      <c r="C32" s="9">
        <f>E32+F32+G32+H32+I32+J32+K32+L32+M32+N32+O32+P32</f>
        <v>180</v>
      </c>
      <c r="E32" s="4"/>
      <c r="F32" s="4"/>
      <c r="G32" s="4"/>
      <c r="H32" s="4"/>
      <c r="I32" s="4"/>
      <c r="J32" s="4"/>
      <c r="K32" s="4"/>
      <c r="L32" s="4"/>
      <c r="M32" s="4"/>
      <c r="N32" s="4">
        <v>180</v>
      </c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55152.1</v>
      </c>
      <c r="E35" s="17">
        <f>E29+E30</f>
        <v>4563.07</v>
      </c>
      <c r="F35" s="17">
        <f aca="true" t="shared" si="3" ref="F35:P35">F29+F30</f>
        <v>4563.07</v>
      </c>
      <c r="G35" s="17">
        <f t="shared" si="3"/>
        <v>4768.87</v>
      </c>
      <c r="H35" s="17">
        <f t="shared" si="3"/>
        <v>4563.07</v>
      </c>
      <c r="I35" s="17">
        <f t="shared" si="3"/>
        <v>4563.07</v>
      </c>
      <c r="J35" s="17">
        <f t="shared" si="3"/>
        <v>4563.07</v>
      </c>
      <c r="K35" s="17">
        <f t="shared" si="3"/>
        <v>4563.07</v>
      </c>
      <c r="L35" s="17">
        <f t="shared" si="3"/>
        <v>4563.07</v>
      </c>
      <c r="M35" s="17">
        <f t="shared" si="3"/>
        <v>4572.53</v>
      </c>
      <c r="N35" s="17">
        <f t="shared" si="3"/>
        <v>4743.07</v>
      </c>
      <c r="O35" s="17">
        <f t="shared" si="3"/>
        <v>4563.07</v>
      </c>
      <c r="P35" s="17">
        <f t="shared" si="3"/>
        <v>4563.07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33" sqref="B33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323</v>
      </c>
      <c r="F1" s="1" t="s">
        <v>2</v>
      </c>
      <c r="G1" s="1" t="s">
        <v>3</v>
      </c>
    </row>
    <row r="2" spans="2:8" ht="12.75">
      <c r="B2" s="2" t="s">
        <v>324</v>
      </c>
      <c r="D2" s="1"/>
      <c r="E2" s="1" t="s">
        <v>5</v>
      </c>
      <c r="F2" s="1">
        <v>6494.43</v>
      </c>
      <c r="G2" s="1">
        <v>3726.47</v>
      </c>
      <c r="H2" s="1">
        <v>460.92</v>
      </c>
    </row>
    <row r="3" spans="2:7" ht="12.75">
      <c r="B3" s="2" t="s">
        <v>6</v>
      </c>
      <c r="D3" s="1" t="s">
        <v>7</v>
      </c>
      <c r="E3" s="1" t="s">
        <v>8</v>
      </c>
      <c r="F3" s="1">
        <v>6494.43</v>
      </c>
      <c r="G3" s="1">
        <v>6711.88</v>
      </c>
    </row>
    <row r="4" spans="2:7" ht="12.75">
      <c r="B4" s="2" t="s">
        <v>81</v>
      </c>
      <c r="C4" s="3">
        <f>F14</f>
        <v>77933.16</v>
      </c>
      <c r="D4" s="1" t="s">
        <v>7</v>
      </c>
      <c r="E4" s="1" t="s">
        <v>10</v>
      </c>
      <c r="F4" s="1">
        <v>6494.43</v>
      </c>
      <c r="G4" s="1">
        <v>4650.28</v>
      </c>
    </row>
    <row r="5" spans="2:7" ht="12.75">
      <c r="B5" s="2" t="s">
        <v>11</v>
      </c>
      <c r="C5" s="3">
        <f>G14+H14</f>
        <v>47457.54</v>
      </c>
      <c r="D5" s="1" t="s">
        <v>7</v>
      </c>
      <c r="E5" s="1" t="s">
        <v>12</v>
      </c>
      <c r="F5" s="1">
        <v>6494.43</v>
      </c>
      <c r="G5" s="1">
        <v>3588.38</v>
      </c>
    </row>
    <row r="6" spans="2:7" ht="12.75">
      <c r="B6" s="2" t="s">
        <v>13</v>
      </c>
      <c r="C6" s="1">
        <f>C8+C9</f>
        <v>78049.78</v>
      </c>
      <c r="D6" s="1" t="s">
        <v>7</v>
      </c>
      <c r="E6" s="1" t="s">
        <v>14</v>
      </c>
      <c r="F6" s="1">
        <v>6494.43</v>
      </c>
      <c r="G6" s="1">
        <v>5034.42</v>
      </c>
    </row>
    <row r="7" spans="2:7" ht="12.75">
      <c r="B7" s="2" t="s">
        <v>15</v>
      </c>
      <c r="D7" s="1"/>
      <c r="E7" s="1" t="s">
        <v>16</v>
      </c>
      <c r="F7" s="1">
        <v>6494.43</v>
      </c>
      <c r="G7" s="1">
        <v>2627.87</v>
      </c>
    </row>
    <row r="8" spans="2:16" ht="12.75">
      <c r="B8" s="2" t="s">
        <v>17</v>
      </c>
      <c r="C8" s="3">
        <f>C27</f>
        <v>78049.78</v>
      </c>
      <c r="D8" s="1" t="s">
        <v>7</v>
      </c>
      <c r="E8" s="3" t="s">
        <v>18</v>
      </c>
      <c r="F8" s="3">
        <v>6494.43</v>
      </c>
      <c r="G8" s="3">
        <v>1604.53</v>
      </c>
      <c r="H8" s="3">
        <v>120.23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6494.43</v>
      </c>
      <c r="G9" s="1">
        <v>2976.78</v>
      </c>
    </row>
    <row r="10" spans="2:7" ht="12.75">
      <c r="B10" s="2"/>
      <c r="D10" s="1"/>
      <c r="E10" s="1" t="s">
        <v>21</v>
      </c>
      <c r="F10" s="1">
        <v>6494.43</v>
      </c>
      <c r="G10" s="1">
        <v>4263.74</v>
      </c>
    </row>
    <row r="11" spans="2:7" ht="12.75">
      <c r="B11" s="2"/>
      <c r="D11" s="1"/>
      <c r="E11" s="1" t="s">
        <v>22</v>
      </c>
      <c r="F11" s="1">
        <v>6494.43</v>
      </c>
      <c r="G11" s="1">
        <v>4891.34</v>
      </c>
    </row>
    <row r="12" spans="2:7" ht="12.75">
      <c r="B12" s="2" t="s">
        <v>23</v>
      </c>
      <c r="C12" s="1">
        <v>49972.17</v>
      </c>
      <c r="D12" s="1" t="s">
        <v>7</v>
      </c>
      <c r="E12" s="1" t="s">
        <v>24</v>
      </c>
      <c r="F12" s="1">
        <v>6494.43</v>
      </c>
      <c r="G12" s="1">
        <v>4956.7</v>
      </c>
    </row>
    <row r="13" spans="2:7" ht="12.75">
      <c r="B13" s="2" t="s">
        <v>25</v>
      </c>
      <c r="C13" s="1">
        <f>C3+C5-C6</f>
        <v>-30592.239999999998</v>
      </c>
      <c r="D13" s="1" t="s">
        <v>7</v>
      </c>
      <c r="E13" s="1" t="s">
        <v>26</v>
      </c>
      <c r="F13" s="1">
        <v>6494.43</v>
      </c>
      <c r="G13" s="1">
        <v>1844</v>
      </c>
    </row>
    <row r="14" spans="2:8" ht="12.75">
      <c r="B14" s="2"/>
      <c r="D14" s="1"/>
      <c r="F14" s="3">
        <f>F2+F3+F4+F5+F6+F7+F8+F9+F10+F11+F12+F13</f>
        <v>77933.16</v>
      </c>
      <c r="G14" s="3">
        <f>G2+G3+G4+G5+G6+G7+G8+G9+G10+G11+G12+G13</f>
        <v>46876.39</v>
      </c>
      <c r="H14" s="3">
        <f>H2+H3+H4+H5+H6+H7+H8+H9+H10+H11+H12+H13</f>
        <v>581.15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21254.400000000005</v>
      </c>
      <c r="E17" s="9">
        <v>1771.2</v>
      </c>
      <c r="F17" s="9">
        <v>1771.2</v>
      </c>
      <c r="G17" s="9">
        <v>1771.2</v>
      </c>
      <c r="H17" s="9">
        <v>1771.2</v>
      </c>
      <c r="I17" s="9">
        <v>1771.2</v>
      </c>
      <c r="J17" s="9">
        <v>1771.2</v>
      </c>
      <c r="K17" s="9">
        <v>1771.2</v>
      </c>
      <c r="L17" s="9">
        <v>1771.2</v>
      </c>
      <c r="M17" s="9">
        <v>1771.2</v>
      </c>
      <c r="N17" s="9">
        <v>1771.2</v>
      </c>
      <c r="O17" s="9">
        <v>1771.2</v>
      </c>
      <c r="P17" s="9">
        <v>1771.2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2.75">
      <c r="A19" s="11" t="s">
        <v>36</v>
      </c>
      <c r="B19" s="12" t="s">
        <v>37</v>
      </c>
      <c r="C19" s="9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22.5">
      <c r="A20" s="4" t="s">
        <v>38</v>
      </c>
      <c r="B20" s="12" t="s">
        <v>39</v>
      </c>
      <c r="C20" s="9">
        <f t="shared" si="0"/>
        <v>21537.84</v>
      </c>
      <c r="E20" s="5">
        <v>1794.82</v>
      </c>
      <c r="F20" s="5">
        <v>1794.82</v>
      </c>
      <c r="G20" s="5">
        <v>1794.82</v>
      </c>
      <c r="H20" s="5">
        <v>1794.82</v>
      </c>
      <c r="I20" s="5">
        <v>1794.82</v>
      </c>
      <c r="J20" s="5">
        <v>1794.82</v>
      </c>
      <c r="K20" s="5">
        <v>1794.82</v>
      </c>
      <c r="L20" s="5">
        <v>1794.82</v>
      </c>
      <c r="M20" s="5">
        <v>1794.82</v>
      </c>
      <c r="N20" s="5">
        <v>1794.82</v>
      </c>
      <c r="O20" s="5">
        <v>1794.82</v>
      </c>
      <c r="P20" s="5">
        <v>1794.82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2.75">
      <c r="A22" s="14" t="s">
        <v>42</v>
      </c>
      <c r="B22" s="12" t="s">
        <v>43</v>
      </c>
      <c r="C22" s="9">
        <f t="shared" si="0"/>
        <v>850.2000000000002</v>
      </c>
      <c r="E22" s="15">
        <v>70.85</v>
      </c>
      <c r="F22" s="15">
        <v>70.85</v>
      </c>
      <c r="G22" s="15">
        <v>70.85</v>
      </c>
      <c r="H22" s="15">
        <v>70.85</v>
      </c>
      <c r="I22" s="15">
        <v>70.85</v>
      </c>
      <c r="J22" s="15">
        <v>70.85</v>
      </c>
      <c r="K22" s="15">
        <v>70.85</v>
      </c>
      <c r="L22" s="15">
        <v>70.85</v>
      </c>
      <c r="M22" s="15">
        <v>70.85</v>
      </c>
      <c r="N22" s="15">
        <v>70.85</v>
      </c>
      <c r="O22" s="15">
        <v>70.85</v>
      </c>
      <c r="P22" s="15">
        <v>70.85</v>
      </c>
    </row>
    <row r="23" spans="1:16" ht="12.75">
      <c r="A23" s="14" t="s">
        <v>44</v>
      </c>
      <c r="B23" s="16" t="s">
        <v>45</v>
      </c>
      <c r="C23" s="9">
        <f t="shared" si="0"/>
        <v>23071.660000000003</v>
      </c>
      <c r="E23" s="5">
        <v>1929.31</v>
      </c>
      <c r="F23" s="5">
        <v>1889.28</v>
      </c>
      <c r="G23" s="5">
        <v>1889.28</v>
      </c>
      <c r="H23" s="5">
        <v>1929.31</v>
      </c>
      <c r="I23" s="5">
        <v>1929.31</v>
      </c>
      <c r="J23" s="5">
        <v>1929.31</v>
      </c>
      <c r="K23" s="5">
        <v>1929.31</v>
      </c>
      <c r="L23" s="5">
        <v>1929.31</v>
      </c>
      <c r="M23" s="5">
        <v>1929.31</v>
      </c>
      <c r="N23" s="5">
        <v>1929.31</v>
      </c>
      <c r="O23" s="5">
        <v>1929.31</v>
      </c>
      <c r="P23" s="5">
        <v>1929.31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33.75">
      <c r="A26" s="14" t="s">
        <v>50</v>
      </c>
      <c r="B26" s="6" t="s">
        <v>51</v>
      </c>
      <c r="C26" s="9">
        <f t="shared" si="0"/>
        <v>11335.679999999998</v>
      </c>
      <c r="E26" s="15">
        <v>944.64</v>
      </c>
      <c r="F26" s="15">
        <v>944.64</v>
      </c>
      <c r="G26" s="15">
        <v>944.64</v>
      </c>
      <c r="H26" s="15">
        <v>944.64</v>
      </c>
      <c r="I26" s="15">
        <v>944.64</v>
      </c>
      <c r="J26" s="15">
        <v>944.64</v>
      </c>
      <c r="K26" s="15">
        <v>944.64</v>
      </c>
      <c r="L26" s="15">
        <v>944.64</v>
      </c>
      <c r="M26" s="15">
        <v>944.64</v>
      </c>
      <c r="N26" s="15">
        <v>944.64</v>
      </c>
      <c r="O26" s="15">
        <v>944.64</v>
      </c>
      <c r="P26" s="15">
        <v>944.64</v>
      </c>
    </row>
    <row r="27" spans="1:16" ht="12.75">
      <c r="A27" s="14"/>
      <c r="B27" s="6" t="s">
        <v>52</v>
      </c>
      <c r="C27" s="15">
        <f>C17+C18+C19+C20+C21+C22+C23+C24+C25+C26</f>
        <v>78049.78</v>
      </c>
      <c r="E27" s="15">
        <f>SUM(E17:E26)</f>
        <v>6510.820000000001</v>
      </c>
      <c r="F27" s="15">
        <f aca="true" t="shared" si="1" ref="F27:L27">SUM(F17:F26)</f>
        <v>6470.79</v>
      </c>
      <c r="G27" s="15">
        <f t="shared" si="1"/>
        <v>6470.79</v>
      </c>
      <c r="H27" s="15">
        <f t="shared" si="1"/>
        <v>6510.820000000001</v>
      </c>
      <c r="I27" s="15">
        <f t="shared" si="1"/>
        <v>6510.820000000001</v>
      </c>
      <c r="J27" s="15">
        <f t="shared" si="1"/>
        <v>6510.820000000001</v>
      </c>
      <c r="K27" s="15">
        <f t="shared" si="1"/>
        <v>6510.820000000001</v>
      </c>
      <c r="L27" s="15">
        <f t="shared" si="1"/>
        <v>6510.820000000001</v>
      </c>
      <c r="M27" s="15">
        <f>M17+M18+M19+M20+M21+M22+M23+M24+M25+M26</f>
        <v>6510.820000000001</v>
      </c>
      <c r="N27" s="15">
        <f>N17+N18+N19+N20+N21+N22+N23+N24+N25+N26</f>
        <v>6510.820000000001</v>
      </c>
      <c r="O27" s="15">
        <f>O17+O18+O19+O20+O21+O22+O23+O24+O25+O26</f>
        <v>6510.820000000001</v>
      </c>
      <c r="P27" s="15">
        <f>P17+P18+P19+P20+P21+P22+P23+P24+P25+P26</f>
        <v>6510.820000000001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78049.78</v>
      </c>
      <c r="E33" s="17">
        <f>E27+E28</f>
        <v>6510.820000000001</v>
      </c>
      <c r="F33" s="17">
        <f aca="true" t="shared" si="3" ref="F33:P33">F27+F28</f>
        <v>6470.79</v>
      </c>
      <c r="G33" s="17">
        <f t="shared" si="3"/>
        <v>6470.79</v>
      </c>
      <c r="H33" s="17">
        <f t="shared" si="3"/>
        <v>6510.820000000001</v>
      </c>
      <c r="I33" s="17">
        <f t="shared" si="3"/>
        <v>6510.820000000001</v>
      </c>
      <c r="J33" s="17">
        <f t="shared" si="3"/>
        <v>6510.820000000001</v>
      </c>
      <c r="K33" s="17">
        <f t="shared" si="3"/>
        <v>6510.820000000001</v>
      </c>
      <c r="L33" s="17">
        <f t="shared" si="3"/>
        <v>6510.820000000001</v>
      </c>
      <c r="M33" s="17">
        <f t="shared" si="3"/>
        <v>6510.820000000001</v>
      </c>
      <c r="N33" s="17">
        <f t="shared" si="3"/>
        <v>6510.820000000001</v>
      </c>
      <c r="O33" s="17">
        <f t="shared" si="3"/>
        <v>6510.820000000001</v>
      </c>
      <c r="P33" s="17">
        <f t="shared" si="3"/>
        <v>6510.820000000001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C1">
      <selection activeCell="O7" sqref="O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325</v>
      </c>
      <c r="F1" s="1" t="s">
        <v>2</v>
      </c>
      <c r="G1" s="1" t="s">
        <v>3</v>
      </c>
    </row>
    <row r="2" spans="2:8" ht="12.75">
      <c r="B2" s="2" t="s">
        <v>326</v>
      </c>
      <c r="D2" s="1"/>
      <c r="E2" s="1" t="s">
        <v>5</v>
      </c>
      <c r="F2" s="1">
        <v>27348.18</v>
      </c>
      <c r="G2" s="1">
        <v>22879.68</v>
      </c>
      <c r="H2" s="1">
        <v>362.17</v>
      </c>
    </row>
    <row r="3" spans="2:7" ht="12.75">
      <c r="B3" s="2" t="s">
        <v>6</v>
      </c>
      <c r="C3" s="1">
        <v>123020.4</v>
      </c>
      <c r="D3" s="1" t="s">
        <v>7</v>
      </c>
      <c r="E3" s="1" t="s">
        <v>8</v>
      </c>
      <c r="F3" s="1">
        <v>27348.18</v>
      </c>
      <c r="G3" s="1">
        <v>27506.77</v>
      </c>
    </row>
    <row r="4" spans="2:8" ht="12.75">
      <c r="B4" s="2" t="s">
        <v>81</v>
      </c>
      <c r="C4" s="3">
        <f>F14</f>
        <v>322039.86</v>
      </c>
      <c r="D4" s="1" t="s">
        <v>7</v>
      </c>
      <c r="E4" s="1" t="s">
        <v>10</v>
      </c>
      <c r="F4" s="1">
        <v>26734.35</v>
      </c>
      <c r="G4" s="1">
        <v>32979.06</v>
      </c>
      <c r="H4" s="1">
        <v>2240.76</v>
      </c>
    </row>
    <row r="5" spans="2:7" ht="12.75">
      <c r="B5" s="2" t="s">
        <v>11</v>
      </c>
      <c r="C5" s="3">
        <f>G14+H14</f>
        <v>333777.98000000004</v>
      </c>
      <c r="D5" s="1" t="s">
        <v>7</v>
      </c>
      <c r="E5" s="1" t="s">
        <v>12</v>
      </c>
      <c r="F5" s="1">
        <v>26734.35</v>
      </c>
      <c r="G5" s="1">
        <v>26316.38</v>
      </c>
    </row>
    <row r="6" spans="2:8" ht="12.75">
      <c r="B6" s="2" t="s">
        <v>63</v>
      </c>
      <c r="C6" s="1">
        <f>C8+C9</f>
        <v>320588.84</v>
      </c>
      <c r="D6" s="1" t="s">
        <v>7</v>
      </c>
      <c r="E6" s="1" t="s">
        <v>14</v>
      </c>
      <c r="F6" s="1">
        <v>26734.35</v>
      </c>
      <c r="G6" s="1">
        <v>26261.84</v>
      </c>
      <c r="H6" s="1">
        <v>968.17</v>
      </c>
    </row>
    <row r="7" spans="2:8" ht="12.75">
      <c r="B7" s="2" t="s">
        <v>15</v>
      </c>
      <c r="D7" s="1"/>
      <c r="E7" s="1" t="s">
        <v>16</v>
      </c>
      <c r="F7" s="1">
        <v>26734.35</v>
      </c>
      <c r="G7" s="1">
        <v>25641.64</v>
      </c>
      <c r="H7" s="1">
        <v>458.43</v>
      </c>
    </row>
    <row r="8" spans="2:16" ht="12.75">
      <c r="B8" s="2" t="s">
        <v>17</v>
      </c>
      <c r="C8" s="3">
        <f>C29</f>
        <v>313112.84</v>
      </c>
      <c r="D8" s="1" t="s">
        <v>7</v>
      </c>
      <c r="E8" s="3" t="s">
        <v>18</v>
      </c>
      <c r="F8" s="3">
        <v>26734.35</v>
      </c>
      <c r="G8" s="3">
        <v>26823.84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7476</v>
      </c>
      <c r="D9" s="1" t="s">
        <v>7</v>
      </c>
      <c r="E9" s="1" t="s">
        <v>20</v>
      </c>
      <c r="F9" s="1">
        <v>26734.35</v>
      </c>
      <c r="G9" s="1">
        <v>27317.27</v>
      </c>
      <c r="H9" s="1">
        <v>1999.91</v>
      </c>
    </row>
    <row r="10" spans="2:8" ht="12.75">
      <c r="B10" s="2"/>
      <c r="D10" s="1"/>
      <c r="E10" s="1" t="s">
        <v>21</v>
      </c>
      <c r="F10" s="1">
        <v>26734.35</v>
      </c>
      <c r="G10" s="1">
        <v>31088.86</v>
      </c>
      <c r="H10" s="1">
        <v>2669.82</v>
      </c>
    </row>
    <row r="11" spans="2:8" ht="12.75">
      <c r="B11" s="2"/>
      <c r="D11" s="1"/>
      <c r="E11" s="1" t="s">
        <v>22</v>
      </c>
      <c r="F11" s="1">
        <v>26734.35</v>
      </c>
      <c r="G11" s="1">
        <v>28415.77</v>
      </c>
      <c r="H11" s="1">
        <v>1482.9</v>
      </c>
    </row>
    <row r="12" spans="2:8" ht="12.75">
      <c r="B12" s="2" t="s">
        <v>23</v>
      </c>
      <c r="C12" s="1">
        <v>22653.7</v>
      </c>
      <c r="D12" s="1" t="s">
        <v>7</v>
      </c>
      <c r="E12" s="1" t="s">
        <v>24</v>
      </c>
      <c r="F12" s="1">
        <v>26734.35</v>
      </c>
      <c r="G12" s="1">
        <v>21221.78</v>
      </c>
      <c r="H12" s="1">
        <v>321.9</v>
      </c>
    </row>
    <row r="13" spans="2:8" ht="12.75">
      <c r="B13" s="2" t="s">
        <v>25</v>
      </c>
      <c r="C13" s="1">
        <f>C3+C5-C6</f>
        <v>136209.53999999998</v>
      </c>
      <c r="D13" s="1" t="s">
        <v>7</v>
      </c>
      <c r="E13" s="1" t="s">
        <v>26</v>
      </c>
      <c r="F13" s="1">
        <v>26734.35</v>
      </c>
      <c r="G13" s="1">
        <v>26235.77</v>
      </c>
      <c r="H13" s="1">
        <v>585.26</v>
      </c>
    </row>
    <row r="14" spans="2:8" ht="12.75">
      <c r="B14" s="2"/>
      <c r="D14" s="1"/>
      <c r="F14" s="3">
        <f>F2+F3+F4+F5+F6+F7+F8+F9+F10+F11+F12+F13</f>
        <v>322039.86</v>
      </c>
      <c r="G14" s="3">
        <f>G2+G3+G4+G5+G6+G7+G8+G9+G10+G11+G12+G13</f>
        <v>322688.66000000003</v>
      </c>
      <c r="H14" s="3">
        <f>H2+H3+H4+H5+H6+H7+H8+H9+H10+H11+H12+H13</f>
        <v>11089.32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86035.92000000003</v>
      </c>
      <c r="E17" s="9">
        <v>7169.66</v>
      </c>
      <c r="F17" s="9">
        <v>7169.66</v>
      </c>
      <c r="G17" s="9">
        <v>7169.66</v>
      </c>
      <c r="H17" s="9">
        <v>7169.66</v>
      </c>
      <c r="I17" s="9">
        <v>7169.66</v>
      </c>
      <c r="J17" s="9">
        <v>7169.66</v>
      </c>
      <c r="K17" s="9">
        <v>7169.66</v>
      </c>
      <c r="L17" s="9">
        <v>7169.66</v>
      </c>
      <c r="M17" s="9">
        <v>7169.66</v>
      </c>
      <c r="N17" s="9">
        <v>7169.66</v>
      </c>
      <c r="O17" s="9">
        <v>7169.66</v>
      </c>
      <c r="P17" s="9">
        <v>7169.66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2660.88</v>
      </c>
      <c r="E18" s="9">
        <v>221.74</v>
      </c>
      <c r="F18" s="9">
        <v>221.74</v>
      </c>
      <c r="G18" s="9">
        <v>221.74</v>
      </c>
      <c r="H18" s="9">
        <v>221.74</v>
      </c>
      <c r="I18" s="9">
        <v>221.74</v>
      </c>
      <c r="J18" s="9">
        <v>221.74</v>
      </c>
      <c r="K18" s="9">
        <v>221.74</v>
      </c>
      <c r="L18" s="9">
        <v>221.74</v>
      </c>
      <c r="M18" s="9">
        <v>221.74</v>
      </c>
      <c r="N18" s="9">
        <v>221.74</v>
      </c>
      <c r="O18" s="9">
        <v>221.74</v>
      </c>
      <c r="P18" s="9">
        <v>221.74</v>
      </c>
    </row>
    <row r="19" spans="1:16" ht="12.75">
      <c r="A19" s="21">
        <v>3</v>
      </c>
      <c r="B19" s="12" t="s">
        <v>37</v>
      </c>
      <c r="C19" s="9">
        <f t="shared" si="0"/>
        <v>6898.5999999999985</v>
      </c>
      <c r="E19" s="13"/>
      <c r="F19" s="13">
        <v>0</v>
      </c>
      <c r="G19" s="13">
        <v>689.86</v>
      </c>
      <c r="H19" s="13">
        <v>689.86</v>
      </c>
      <c r="I19" s="13">
        <v>689.86</v>
      </c>
      <c r="J19" s="13">
        <v>689.86</v>
      </c>
      <c r="K19" s="13">
        <v>689.86</v>
      </c>
      <c r="L19" s="13">
        <v>689.86</v>
      </c>
      <c r="M19" s="13">
        <v>689.86</v>
      </c>
      <c r="N19" s="13">
        <v>689.86</v>
      </c>
      <c r="O19" s="13">
        <v>689.86</v>
      </c>
      <c r="P19" s="13">
        <v>689.86</v>
      </c>
    </row>
    <row r="20" spans="1:16" ht="12.75">
      <c r="A20" s="19">
        <v>4</v>
      </c>
      <c r="B20" s="22" t="s">
        <v>64</v>
      </c>
      <c r="C20" s="9">
        <f t="shared" si="0"/>
        <v>985.4999999999998</v>
      </c>
      <c r="E20" s="5"/>
      <c r="F20" s="5">
        <v>591.3</v>
      </c>
      <c r="G20" s="5">
        <v>98.55</v>
      </c>
      <c r="H20" s="5">
        <v>98.55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98.55</v>
      </c>
      <c r="P20" s="5">
        <v>98.55</v>
      </c>
    </row>
    <row r="21" spans="1:16" ht="22.5">
      <c r="A21" s="20">
        <v>5</v>
      </c>
      <c r="B21" s="12" t="s">
        <v>39</v>
      </c>
      <c r="C21" s="9">
        <f t="shared" si="0"/>
        <v>56174.64000000001</v>
      </c>
      <c r="E21" s="5">
        <v>4681.22</v>
      </c>
      <c r="F21" s="5">
        <v>4681.22</v>
      </c>
      <c r="G21" s="5">
        <v>4681.22</v>
      </c>
      <c r="H21" s="5">
        <v>4681.22</v>
      </c>
      <c r="I21" s="5">
        <v>4681.22</v>
      </c>
      <c r="J21" s="5">
        <v>4681.22</v>
      </c>
      <c r="K21" s="5">
        <v>4681.22</v>
      </c>
      <c r="L21" s="5">
        <v>4681.22</v>
      </c>
      <c r="M21" s="5">
        <v>4681.22</v>
      </c>
      <c r="N21" s="5">
        <v>4681.22</v>
      </c>
      <c r="O21" s="5">
        <v>4681.22</v>
      </c>
      <c r="P21" s="5">
        <v>4681.22</v>
      </c>
    </row>
    <row r="22" spans="1:16" ht="22.5">
      <c r="A22" s="21">
        <v>6</v>
      </c>
      <c r="B22" s="12" t="s">
        <v>41</v>
      </c>
      <c r="C22" s="9">
        <f t="shared" si="0"/>
        <v>21287.28</v>
      </c>
      <c r="E22" s="5">
        <v>1773.94</v>
      </c>
      <c r="F22" s="5">
        <v>1773.94</v>
      </c>
      <c r="G22" s="5">
        <v>1773.94</v>
      </c>
      <c r="H22" s="5">
        <v>1773.94</v>
      </c>
      <c r="I22" s="5">
        <v>1773.94</v>
      </c>
      <c r="J22" s="5">
        <v>1773.94</v>
      </c>
      <c r="K22" s="5">
        <v>1773.94</v>
      </c>
      <c r="L22" s="5">
        <v>1773.94</v>
      </c>
      <c r="M22" s="5">
        <v>1773.94</v>
      </c>
      <c r="N22" s="5">
        <v>1773.94</v>
      </c>
      <c r="O22" s="5">
        <v>1773.94</v>
      </c>
      <c r="P22" s="5">
        <v>1773.94</v>
      </c>
    </row>
    <row r="23" spans="1:16" ht="12.75">
      <c r="A23" s="19">
        <v>7</v>
      </c>
      <c r="B23" s="12" t="s">
        <v>65</v>
      </c>
      <c r="C23" s="9">
        <f t="shared" si="0"/>
        <v>1108.7100000000003</v>
      </c>
      <c r="E23" s="5"/>
      <c r="F23" s="5">
        <v>123.19</v>
      </c>
      <c r="G23" s="5">
        <v>123.19</v>
      </c>
      <c r="H23" s="5">
        <v>123.19</v>
      </c>
      <c r="I23" s="5">
        <v>123.19</v>
      </c>
      <c r="J23" s="5">
        <v>123.19</v>
      </c>
      <c r="K23" s="5">
        <v>123.19</v>
      </c>
      <c r="L23" s="5">
        <v>123.19</v>
      </c>
      <c r="M23" s="5">
        <v>123.19</v>
      </c>
      <c r="N23" s="5">
        <v>123.19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68592.24000000002</v>
      </c>
      <c r="E24" s="15">
        <v>5716.02</v>
      </c>
      <c r="F24" s="15">
        <v>5716.02</v>
      </c>
      <c r="G24" s="15">
        <v>5716.02</v>
      </c>
      <c r="H24" s="15">
        <v>5716.02</v>
      </c>
      <c r="I24" s="15">
        <v>5716.02</v>
      </c>
      <c r="J24" s="15">
        <v>5716.02</v>
      </c>
      <c r="K24" s="15">
        <v>5716.02</v>
      </c>
      <c r="L24" s="15">
        <v>5716.02</v>
      </c>
      <c r="M24" s="15">
        <v>5716.02</v>
      </c>
      <c r="N24" s="15">
        <v>5716.02</v>
      </c>
      <c r="O24" s="15">
        <v>5716.02</v>
      </c>
      <c r="P24" s="15">
        <v>5716.02</v>
      </c>
    </row>
    <row r="25" spans="1:16" ht="12.75">
      <c r="A25" s="21">
        <v>9</v>
      </c>
      <c r="B25" s="16" t="s">
        <v>45</v>
      </c>
      <c r="C25" s="9">
        <f t="shared" si="0"/>
        <v>35478.72000000001</v>
      </c>
      <c r="E25" s="5">
        <v>2956.56</v>
      </c>
      <c r="F25" s="5">
        <v>2956.56</v>
      </c>
      <c r="G25" s="5">
        <v>2956.56</v>
      </c>
      <c r="H25" s="5">
        <v>2956.56</v>
      </c>
      <c r="I25" s="5">
        <v>2956.56</v>
      </c>
      <c r="J25" s="5">
        <v>2956.56</v>
      </c>
      <c r="K25" s="5">
        <v>2956.56</v>
      </c>
      <c r="L25" s="5">
        <v>2956.56</v>
      </c>
      <c r="M25" s="5">
        <v>2956.56</v>
      </c>
      <c r="N25" s="5">
        <v>2956.56</v>
      </c>
      <c r="O25" s="5">
        <v>2956.56</v>
      </c>
      <c r="P25" s="5">
        <v>2956.56</v>
      </c>
    </row>
    <row r="26" spans="1:16" ht="12.75">
      <c r="A26" s="19">
        <v>10</v>
      </c>
      <c r="B26" s="12" t="s">
        <v>47</v>
      </c>
      <c r="C26" s="9">
        <f t="shared" si="0"/>
        <v>9606.79</v>
      </c>
      <c r="E26" s="5">
        <v>1707.5</v>
      </c>
      <c r="F26" s="5"/>
      <c r="G26" s="5"/>
      <c r="H26" s="5">
        <v>2242.15</v>
      </c>
      <c r="I26" s="5">
        <v>0</v>
      </c>
      <c r="J26" s="5">
        <v>0</v>
      </c>
      <c r="K26" s="5">
        <v>0</v>
      </c>
      <c r="L26" s="5">
        <v>0</v>
      </c>
      <c r="M26" s="5">
        <v>2242.14</v>
      </c>
      <c r="N26" s="5">
        <v>3415</v>
      </c>
      <c r="O26" s="5">
        <v>0</v>
      </c>
      <c r="P26" s="5">
        <v>0</v>
      </c>
    </row>
    <row r="27" spans="1:16" ht="22.5">
      <c r="A27" s="20">
        <v>11</v>
      </c>
      <c r="B27" s="12" t="s">
        <v>49</v>
      </c>
      <c r="C27" s="9">
        <f t="shared" si="0"/>
        <v>631.0799999999998</v>
      </c>
      <c r="E27" s="5">
        <v>89</v>
      </c>
      <c r="F27" s="5">
        <v>49.28</v>
      </c>
      <c r="G27" s="5">
        <v>49.28</v>
      </c>
      <c r="H27" s="5">
        <v>49.28</v>
      </c>
      <c r="I27" s="5">
        <v>49.28</v>
      </c>
      <c r="J27" s="5">
        <v>49.28</v>
      </c>
      <c r="K27" s="5">
        <v>49.28</v>
      </c>
      <c r="L27" s="5">
        <v>49.28</v>
      </c>
      <c r="M27" s="5">
        <v>49.28</v>
      </c>
      <c r="N27" s="5">
        <v>49.28</v>
      </c>
      <c r="O27" s="5">
        <v>49.28</v>
      </c>
      <c r="P27" s="5">
        <v>49.28</v>
      </c>
    </row>
    <row r="28" spans="1:16" ht="33.75">
      <c r="A28" s="21">
        <v>12</v>
      </c>
      <c r="B28" s="6" t="s">
        <v>51</v>
      </c>
      <c r="C28" s="9">
        <f t="shared" si="0"/>
        <v>23652.480000000007</v>
      </c>
      <c r="E28" s="15">
        <v>1971.04</v>
      </c>
      <c r="F28" s="15">
        <v>1971.04</v>
      </c>
      <c r="G28" s="15">
        <v>1971.04</v>
      </c>
      <c r="H28" s="15">
        <v>1971.04</v>
      </c>
      <c r="I28" s="15">
        <v>1971.04</v>
      </c>
      <c r="J28" s="15">
        <v>1971.04</v>
      </c>
      <c r="K28" s="15">
        <v>1971.04</v>
      </c>
      <c r="L28" s="15">
        <v>1971.04</v>
      </c>
      <c r="M28" s="15">
        <v>1971.04</v>
      </c>
      <c r="N28" s="15">
        <v>1971.04</v>
      </c>
      <c r="O28" s="15">
        <v>1971.04</v>
      </c>
      <c r="P28" s="15">
        <v>1971.04</v>
      </c>
    </row>
    <row r="29" spans="1:16" ht="12.75">
      <c r="A29" s="19"/>
      <c r="B29" s="6" t="s">
        <v>52</v>
      </c>
      <c r="C29" s="15">
        <f>SUM(C17:C28)</f>
        <v>313112.84</v>
      </c>
      <c r="E29" s="15">
        <f>SUM(E17:E28)</f>
        <v>26286.680000000004</v>
      </c>
      <c r="F29" s="15">
        <f>SUM(F17:F28)</f>
        <v>25253.95</v>
      </c>
      <c r="G29" s="15">
        <f aca="true" t="shared" si="1" ref="G29:P29">SUM(G17:G28)</f>
        <v>25451.06</v>
      </c>
      <c r="H29" s="15">
        <f t="shared" si="1"/>
        <v>27693.210000000003</v>
      </c>
      <c r="I29" s="15">
        <f t="shared" si="1"/>
        <v>25352.510000000002</v>
      </c>
      <c r="J29" s="15">
        <f t="shared" si="1"/>
        <v>25352.510000000002</v>
      </c>
      <c r="K29" s="15">
        <f t="shared" si="1"/>
        <v>25352.510000000002</v>
      </c>
      <c r="L29" s="15">
        <f t="shared" si="1"/>
        <v>25352.510000000002</v>
      </c>
      <c r="M29" s="15">
        <f t="shared" si="1"/>
        <v>27594.65</v>
      </c>
      <c r="N29" s="15">
        <f t="shared" si="1"/>
        <v>28767.510000000002</v>
      </c>
      <c r="O29" s="15">
        <f t="shared" si="1"/>
        <v>25327.87</v>
      </c>
      <c r="P29" s="15">
        <f t="shared" si="1"/>
        <v>25327.87</v>
      </c>
    </row>
    <row r="30" spans="1:16" ht="12.75">
      <c r="A30" s="19">
        <v>13</v>
      </c>
      <c r="B30" s="5" t="s">
        <v>19</v>
      </c>
      <c r="C30" s="15">
        <f>C31+C32+C33+C34</f>
        <v>7476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264</v>
      </c>
      <c r="K30" s="15">
        <f t="shared" si="2"/>
        <v>0</v>
      </c>
      <c r="L30" s="15">
        <f t="shared" si="2"/>
        <v>7000</v>
      </c>
      <c r="M30" s="15">
        <f t="shared" si="2"/>
        <v>212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4" t="s">
        <v>119</v>
      </c>
      <c r="C31" s="9">
        <f>E31+F31+G31+H31+I31+J31+K31+L31+M31+N31+O31+P31</f>
        <v>264</v>
      </c>
      <c r="E31" s="4"/>
      <c r="F31" s="4"/>
      <c r="G31" s="4"/>
      <c r="H31" s="4"/>
      <c r="I31" s="4"/>
      <c r="J31" s="4">
        <v>264</v>
      </c>
      <c r="K31" s="4"/>
      <c r="L31" s="4"/>
      <c r="M31" s="4"/>
      <c r="N31" s="4"/>
      <c r="O31" s="4"/>
      <c r="P31" s="4"/>
    </row>
    <row r="32" spans="1:16" ht="12.75">
      <c r="A32" s="19"/>
      <c r="B32" s="24" t="s">
        <v>193</v>
      </c>
      <c r="C32" s="9">
        <f>E32+F32+G32+H32+I32+J32+K32+L32+M32+N32+O32+P32</f>
        <v>7000</v>
      </c>
      <c r="E32" s="4"/>
      <c r="F32" s="4"/>
      <c r="G32" s="4"/>
      <c r="H32" s="4"/>
      <c r="I32" s="4"/>
      <c r="J32" s="4"/>
      <c r="K32" s="4"/>
      <c r="L32" s="4">
        <v>7000</v>
      </c>
      <c r="M32" s="4"/>
      <c r="N32" s="4"/>
      <c r="O32" s="4"/>
      <c r="P32" s="4"/>
    </row>
    <row r="33" spans="1:16" ht="12.75">
      <c r="A33" s="19"/>
      <c r="B33" s="4" t="s">
        <v>327</v>
      </c>
      <c r="C33" s="9">
        <f>E33+F33+G33+H33+I33+J33+K33+L33+M33+N33+O33+P33</f>
        <v>212</v>
      </c>
      <c r="E33" s="4"/>
      <c r="F33" s="4"/>
      <c r="G33" s="4"/>
      <c r="H33" s="4"/>
      <c r="I33" s="4"/>
      <c r="J33" s="4"/>
      <c r="K33" s="4"/>
      <c r="L33" s="4"/>
      <c r="M33" s="4">
        <v>212</v>
      </c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320588.84</v>
      </c>
      <c r="E35" s="17">
        <f>E29+E30</f>
        <v>26286.680000000004</v>
      </c>
      <c r="F35" s="17">
        <f aca="true" t="shared" si="3" ref="F35:P35">F29+F30</f>
        <v>25253.95</v>
      </c>
      <c r="G35" s="17">
        <f t="shared" si="3"/>
        <v>25451.06</v>
      </c>
      <c r="H35" s="17">
        <f t="shared" si="3"/>
        <v>27693.210000000003</v>
      </c>
      <c r="I35" s="17">
        <f t="shared" si="3"/>
        <v>25352.510000000002</v>
      </c>
      <c r="J35" s="17">
        <f t="shared" si="3"/>
        <v>25616.510000000002</v>
      </c>
      <c r="K35" s="17">
        <f t="shared" si="3"/>
        <v>25352.510000000002</v>
      </c>
      <c r="L35" s="17">
        <f t="shared" si="3"/>
        <v>32352.510000000002</v>
      </c>
      <c r="M35" s="17">
        <f t="shared" si="3"/>
        <v>27806.65</v>
      </c>
      <c r="N35" s="17">
        <f t="shared" si="3"/>
        <v>28767.510000000002</v>
      </c>
      <c r="O35" s="17">
        <f t="shared" si="3"/>
        <v>25327.87</v>
      </c>
      <c r="P35" s="17">
        <f t="shared" si="3"/>
        <v>25327.87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C26" sqref="C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328</v>
      </c>
      <c r="D2" s="1"/>
      <c r="E2" s="1" t="s">
        <v>5</v>
      </c>
      <c r="F2" s="1">
        <v>19882.8</v>
      </c>
      <c r="G2" s="1">
        <v>8863.1</v>
      </c>
    </row>
    <row r="3" spans="2:8" ht="12.75">
      <c r="B3" s="2" t="s">
        <v>6</v>
      </c>
      <c r="C3" s="1">
        <v>115413.71</v>
      </c>
      <c r="D3" s="1" t="s">
        <v>7</v>
      </c>
      <c r="E3" s="1" t="s">
        <v>8</v>
      </c>
      <c r="F3" s="1">
        <v>19882.8</v>
      </c>
      <c r="G3" s="1">
        <v>16137.48</v>
      </c>
      <c r="H3" s="1">
        <v>556.07</v>
      </c>
    </row>
    <row r="4" spans="2:8" ht="12.75">
      <c r="B4" s="2" t="s">
        <v>81</v>
      </c>
      <c r="C4" s="3">
        <f>F14</f>
        <v>238567.14</v>
      </c>
      <c r="D4" s="1" t="s">
        <v>7</v>
      </c>
      <c r="E4" s="1" t="s">
        <v>10</v>
      </c>
      <c r="F4" s="1">
        <v>19882.8</v>
      </c>
      <c r="G4" s="1">
        <v>37622.25</v>
      </c>
      <c r="H4" s="1">
        <v>553.14</v>
      </c>
    </row>
    <row r="5" spans="2:8" ht="12.75">
      <c r="B5" s="2" t="s">
        <v>70</v>
      </c>
      <c r="C5" s="3">
        <f>G14+H14</f>
        <v>255195.54</v>
      </c>
      <c r="D5" s="1" t="s">
        <v>7</v>
      </c>
      <c r="E5" s="1" t="s">
        <v>12</v>
      </c>
      <c r="F5" s="1">
        <v>19882.8</v>
      </c>
      <c r="G5" s="1">
        <v>16915.74</v>
      </c>
      <c r="H5" s="1">
        <v>6131.36</v>
      </c>
    </row>
    <row r="6" spans="2:8" ht="12.75">
      <c r="B6" s="2" t="s">
        <v>13</v>
      </c>
      <c r="C6" s="1">
        <f>C8+C9</f>
        <v>226732.65999999997</v>
      </c>
      <c r="D6" s="1" t="s">
        <v>7</v>
      </c>
      <c r="E6" s="1" t="s">
        <v>14</v>
      </c>
      <c r="F6" s="1">
        <v>19882.8</v>
      </c>
      <c r="G6" s="1">
        <v>16370.18</v>
      </c>
      <c r="H6" s="1">
        <v>1563.62</v>
      </c>
    </row>
    <row r="7" spans="2:8" ht="12.75">
      <c r="B7" s="2" t="s">
        <v>15</v>
      </c>
      <c r="D7" s="1"/>
      <c r="E7" s="1" t="s">
        <v>16</v>
      </c>
      <c r="F7" s="1">
        <v>19882.8</v>
      </c>
      <c r="G7" s="1">
        <v>16555.7</v>
      </c>
      <c r="H7" s="1">
        <v>1227.75</v>
      </c>
    </row>
    <row r="8" spans="2:16" ht="12.75">
      <c r="B8" s="2" t="s">
        <v>17</v>
      </c>
      <c r="C8" s="3">
        <f>C29</f>
        <v>222720.65999999997</v>
      </c>
      <c r="D8" s="1" t="s">
        <v>7</v>
      </c>
      <c r="E8" s="3" t="s">
        <v>18</v>
      </c>
      <c r="F8" s="3">
        <v>19882.8</v>
      </c>
      <c r="G8" s="3">
        <v>28180.95</v>
      </c>
      <c r="H8" s="3">
        <v>400.68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4012</v>
      </c>
      <c r="D9" s="1" t="s">
        <v>7</v>
      </c>
      <c r="E9" s="1" t="s">
        <v>20</v>
      </c>
      <c r="F9" s="1">
        <v>19882.8</v>
      </c>
      <c r="G9" s="1">
        <v>17028.89</v>
      </c>
      <c r="H9" s="1">
        <v>922.58</v>
      </c>
    </row>
    <row r="10" spans="2:7" ht="12.75">
      <c r="B10" s="2"/>
      <c r="D10" s="1"/>
      <c r="E10" s="1" t="s">
        <v>21</v>
      </c>
      <c r="F10" s="1">
        <v>19882.8</v>
      </c>
      <c r="G10" s="1">
        <v>24704.57</v>
      </c>
    </row>
    <row r="11" spans="2:7" ht="12.75">
      <c r="B11" s="2"/>
      <c r="D11" s="1"/>
      <c r="E11" s="1" t="s">
        <v>22</v>
      </c>
      <c r="F11" s="1">
        <v>19873.98</v>
      </c>
      <c r="G11" s="1">
        <v>22364.04</v>
      </c>
    </row>
    <row r="12" spans="2:7" ht="12.75">
      <c r="B12" s="2" t="s">
        <v>23</v>
      </c>
      <c r="C12" s="1">
        <v>23091.87</v>
      </c>
      <c r="D12" s="1" t="s">
        <v>7</v>
      </c>
      <c r="E12" s="1" t="s">
        <v>24</v>
      </c>
      <c r="F12" s="1">
        <v>19873.98</v>
      </c>
      <c r="G12" s="1">
        <v>19613.16</v>
      </c>
    </row>
    <row r="13" spans="2:7" ht="12.75">
      <c r="B13" s="2" t="s">
        <v>25</v>
      </c>
      <c r="C13" s="1">
        <f>C3+C5-C6</f>
        <v>143876.59000000003</v>
      </c>
      <c r="D13" s="1" t="s">
        <v>7</v>
      </c>
      <c r="E13" s="1" t="s">
        <v>26</v>
      </c>
      <c r="F13" s="1">
        <v>19873.98</v>
      </c>
      <c r="G13" s="1">
        <v>19484.28</v>
      </c>
    </row>
    <row r="14" spans="2:8" ht="12.75">
      <c r="B14" s="2"/>
      <c r="D14" s="1"/>
      <c r="F14" s="3">
        <f>F2+F3+F4+F5+F6+F7+F8+F9+F10+F11+F12+F13</f>
        <v>238567.14</v>
      </c>
      <c r="G14" s="3">
        <f>G2+G3+G4+G5+G6+G7+G8+G9+G10+G11+G12+G13</f>
        <v>243840.34</v>
      </c>
      <c r="H14" s="3">
        <f>H2+H3+H4+H5+H6+H7+H8+H9+H10+H11+H12+H13</f>
        <v>11355.199999999999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55103.75999999998</v>
      </c>
      <c r="E17" s="9">
        <v>4591.98</v>
      </c>
      <c r="F17" s="9">
        <v>4591.98</v>
      </c>
      <c r="G17" s="9">
        <v>4591.98</v>
      </c>
      <c r="H17" s="9">
        <v>4591.98</v>
      </c>
      <c r="I17" s="9">
        <v>4591.98</v>
      </c>
      <c r="J17" s="9">
        <v>4591.98</v>
      </c>
      <c r="K17" s="9">
        <v>4591.98</v>
      </c>
      <c r="L17" s="9">
        <v>4591.98</v>
      </c>
      <c r="M17" s="9">
        <v>4591.98</v>
      </c>
      <c r="N17" s="9">
        <v>4591.98</v>
      </c>
      <c r="O17" s="9">
        <v>4591.98</v>
      </c>
      <c r="P17" s="9">
        <v>4591.98</v>
      </c>
    </row>
    <row r="18" spans="1:16" ht="12.75">
      <c r="A18" s="10" t="s">
        <v>34</v>
      </c>
      <c r="B18" s="8" t="s">
        <v>35</v>
      </c>
      <c r="C18" s="9">
        <f aca="true" t="shared" si="0" ref="C18:C28">E18+F18+G18+H18+I18+J18+K18+L18+M18+N18+O18+P18</f>
        <v>1704.24</v>
      </c>
      <c r="E18" s="9">
        <v>142.02</v>
      </c>
      <c r="F18" s="9">
        <v>142.02</v>
      </c>
      <c r="G18" s="9">
        <v>142.02</v>
      </c>
      <c r="H18" s="9">
        <v>142.02</v>
      </c>
      <c r="I18" s="9">
        <v>142.02</v>
      </c>
      <c r="J18" s="9">
        <v>142.02</v>
      </c>
      <c r="K18" s="9">
        <v>142.02</v>
      </c>
      <c r="L18" s="9">
        <v>142.02</v>
      </c>
      <c r="M18" s="9">
        <v>142.02</v>
      </c>
      <c r="N18" s="9">
        <v>142.02</v>
      </c>
      <c r="O18" s="9">
        <v>142.02</v>
      </c>
      <c r="P18" s="9">
        <v>142.02</v>
      </c>
    </row>
    <row r="19" spans="1:16" ht="12.75">
      <c r="A19" s="11" t="s">
        <v>36</v>
      </c>
      <c r="B19" s="12" t="s">
        <v>37</v>
      </c>
      <c r="C19" s="9">
        <f t="shared" si="0"/>
        <v>4860.240000000001</v>
      </c>
      <c r="E19" s="13">
        <v>441.84</v>
      </c>
      <c r="F19" s="13">
        <v>0</v>
      </c>
      <c r="G19" s="13">
        <v>441.84</v>
      </c>
      <c r="H19" s="13">
        <v>441.84</v>
      </c>
      <c r="I19" s="13">
        <v>441.84</v>
      </c>
      <c r="J19" s="13">
        <v>441.84</v>
      </c>
      <c r="K19" s="13">
        <v>441.84</v>
      </c>
      <c r="L19" s="13">
        <v>441.84</v>
      </c>
      <c r="M19" s="13">
        <v>441.84</v>
      </c>
      <c r="N19" s="13">
        <v>441.84</v>
      </c>
      <c r="O19" s="13">
        <v>441.84</v>
      </c>
      <c r="P19" s="13">
        <v>441.84</v>
      </c>
    </row>
    <row r="20" spans="1:16" ht="12.75">
      <c r="A20" s="11" t="s">
        <v>38</v>
      </c>
      <c r="B20" s="12" t="s">
        <v>64</v>
      </c>
      <c r="C20" s="9">
        <f t="shared" si="0"/>
        <v>946.8000000000001</v>
      </c>
      <c r="E20" s="5">
        <v>63.12</v>
      </c>
      <c r="F20" s="5">
        <v>378.72</v>
      </c>
      <c r="G20" s="5">
        <v>378.72</v>
      </c>
      <c r="H20" s="5">
        <v>0</v>
      </c>
      <c r="I20" s="5"/>
      <c r="J20" s="5"/>
      <c r="K20" s="5"/>
      <c r="L20" s="5"/>
      <c r="M20" s="5"/>
      <c r="N20" s="5"/>
      <c r="O20" s="5">
        <v>63.12</v>
      </c>
      <c r="P20" s="5">
        <v>63.12</v>
      </c>
    </row>
    <row r="21" spans="1:16" ht="22.5">
      <c r="A21" s="4" t="s">
        <v>40</v>
      </c>
      <c r="B21" s="12" t="s">
        <v>39</v>
      </c>
      <c r="C21" s="9">
        <f t="shared" si="0"/>
        <v>35978.4</v>
      </c>
      <c r="E21" s="5">
        <v>2998.2</v>
      </c>
      <c r="F21" s="5">
        <v>2998.2</v>
      </c>
      <c r="G21" s="5">
        <v>2998.2</v>
      </c>
      <c r="H21" s="5">
        <v>2998.2</v>
      </c>
      <c r="I21" s="5">
        <v>2998.2</v>
      </c>
      <c r="J21" s="5">
        <v>2998.2</v>
      </c>
      <c r="K21" s="5">
        <v>2998.2</v>
      </c>
      <c r="L21" s="5">
        <v>2998.2</v>
      </c>
      <c r="M21" s="5">
        <v>2998.2</v>
      </c>
      <c r="N21" s="5">
        <v>2998.2</v>
      </c>
      <c r="O21" s="5">
        <v>2998.2</v>
      </c>
      <c r="P21" s="5">
        <v>2998.2</v>
      </c>
    </row>
    <row r="22" spans="1:16" ht="22.5">
      <c r="A22" s="4" t="s">
        <v>42</v>
      </c>
      <c r="B22" s="12" t="s">
        <v>41</v>
      </c>
      <c r="C22" s="9">
        <f t="shared" si="0"/>
        <v>13633.92</v>
      </c>
      <c r="E22" s="5">
        <v>1136.16</v>
      </c>
      <c r="F22" s="5">
        <v>1136.16</v>
      </c>
      <c r="G22" s="5">
        <v>1136.16</v>
      </c>
      <c r="H22" s="5">
        <v>1136.16</v>
      </c>
      <c r="I22" s="5">
        <v>1136.16</v>
      </c>
      <c r="J22" s="5">
        <v>1136.16</v>
      </c>
      <c r="K22" s="5">
        <v>1136.16</v>
      </c>
      <c r="L22" s="5">
        <v>1136.16</v>
      </c>
      <c r="M22" s="5">
        <v>1136.16</v>
      </c>
      <c r="N22" s="5">
        <v>1136.16</v>
      </c>
      <c r="O22" s="5">
        <v>1136.16</v>
      </c>
      <c r="P22" s="5">
        <v>1136.16</v>
      </c>
    </row>
    <row r="23" spans="1:16" ht="12.75">
      <c r="A23" s="14" t="s">
        <v>44</v>
      </c>
      <c r="B23" s="12" t="s">
        <v>329</v>
      </c>
      <c r="C23" s="9">
        <f t="shared" si="0"/>
        <v>1262.3999999999999</v>
      </c>
      <c r="E23" s="15">
        <v>236.7</v>
      </c>
      <c r="F23" s="15">
        <v>78.9</v>
      </c>
      <c r="G23" s="15">
        <v>78.9</v>
      </c>
      <c r="H23" s="15">
        <v>78.9</v>
      </c>
      <c r="I23" s="15">
        <v>78.9</v>
      </c>
      <c r="J23" s="15">
        <v>78.9</v>
      </c>
      <c r="K23" s="15">
        <v>78.9</v>
      </c>
      <c r="L23" s="15">
        <v>78.9</v>
      </c>
      <c r="M23" s="15">
        <v>78.9</v>
      </c>
      <c r="N23" s="15">
        <v>78.9</v>
      </c>
      <c r="O23" s="15">
        <v>236.7</v>
      </c>
      <c r="P23" s="15">
        <v>78.9</v>
      </c>
    </row>
    <row r="24" spans="1:16" ht="45">
      <c r="A24" s="14" t="s">
        <v>46</v>
      </c>
      <c r="B24" s="12" t="s">
        <v>66</v>
      </c>
      <c r="C24" s="9">
        <f t="shared" si="0"/>
        <v>47381.52</v>
      </c>
      <c r="E24" s="15">
        <v>3660.96</v>
      </c>
      <c r="F24" s="15">
        <v>3660.96</v>
      </c>
      <c r="G24" s="15">
        <v>7110.96</v>
      </c>
      <c r="H24" s="15">
        <v>3660.96</v>
      </c>
      <c r="I24" s="15">
        <v>3660.96</v>
      </c>
      <c r="J24" s="15">
        <v>3660.96</v>
      </c>
      <c r="K24" s="15">
        <v>3660.96</v>
      </c>
      <c r="L24" s="15">
        <v>3660.96</v>
      </c>
      <c r="M24" s="15">
        <v>3660.96</v>
      </c>
      <c r="N24" s="15">
        <v>3660.96</v>
      </c>
      <c r="O24" s="15">
        <v>3660.96</v>
      </c>
      <c r="P24" s="15">
        <v>3660.96</v>
      </c>
    </row>
    <row r="25" spans="1:16" ht="12.75">
      <c r="A25" s="14" t="s">
        <v>48</v>
      </c>
      <c r="B25" s="16" t="s">
        <v>45</v>
      </c>
      <c r="C25" s="9">
        <f t="shared" si="0"/>
        <v>22723.199999999997</v>
      </c>
      <c r="E25" s="5">
        <v>1893.6</v>
      </c>
      <c r="F25" s="5">
        <v>1893.6</v>
      </c>
      <c r="G25" s="5">
        <v>1893.6</v>
      </c>
      <c r="H25" s="5">
        <v>1893.6</v>
      </c>
      <c r="I25" s="5">
        <v>1893.6</v>
      </c>
      <c r="J25" s="5">
        <v>1893.6</v>
      </c>
      <c r="K25" s="5">
        <v>1893.6</v>
      </c>
      <c r="L25" s="5">
        <v>1893.6</v>
      </c>
      <c r="M25" s="5">
        <v>1893.6</v>
      </c>
      <c r="N25" s="5">
        <v>1893.6</v>
      </c>
      <c r="O25" s="5">
        <v>1893.6</v>
      </c>
      <c r="P25" s="5">
        <v>1893.6</v>
      </c>
    </row>
    <row r="26" spans="1:16" ht="12.75">
      <c r="A26" s="4" t="s">
        <v>50</v>
      </c>
      <c r="B26" s="12" t="s">
        <v>47</v>
      </c>
      <c r="C26" s="9">
        <f t="shared" si="0"/>
        <v>23598.66</v>
      </c>
      <c r="E26" s="5">
        <v>631.2</v>
      </c>
      <c r="F26" s="5">
        <v>410.28</v>
      </c>
      <c r="G26" s="5">
        <v>410.28</v>
      </c>
      <c r="H26" s="5">
        <v>410.28</v>
      </c>
      <c r="I26" s="5">
        <v>615.42</v>
      </c>
      <c r="J26" s="5">
        <v>3415</v>
      </c>
      <c r="K26" s="5">
        <v>3415</v>
      </c>
      <c r="L26" s="5">
        <v>3415</v>
      </c>
      <c r="M26" s="5">
        <v>3415</v>
      </c>
      <c r="N26" s="5">
        <v>3415</v>
      </c>
      <c r="O26" s="5">
        <v>631.2</v>
      </c>
      <c r="P26" s="5">
        <v>3415</v>
      </c>
    </row>
    <row r="27" spans="1:16" ht="22.5">
      <c r="A27" s="4" t="s">
        <v>53</v>
      </c>
      <c r="B27" s="12" t="s">
        <v>49</v>
      </c>
      <c r="C27" s="9">
        <f t="shared" si="0"/>
        <v>378.71999999999997</v>
      </c>
      <c r="E27" s="5">
        <v>31.56</v>
      </c>
      <c r="F27" s="5">
        <v>31.56</v>
      </c>
      <c r="G27" s="5">
        <v>31.56</v>
      </c>
      <c r="H27" s="5">
        <v>31.56</v>
      </c>
      <c r="I27" s="5">
        <v>31.56</v>
      </c>
      <c r="J27" s="5">
        <v>31.56</v>
      </c>
      <c r="K27" s="5">
        <v>31.56</v>
      </c>
      <c r="L27" s="5">
        <v>31.56</v>
      </c>
      <c r="M27" s="5">
        <v>31.56</v>
      </c>
      <c r="N27" s="5">
        <v>31.56</v>
      </c>
      <c r="O27" s="5">
        <v>31.56</v>
      </c>
      <c r="P27" s="5">
        <v>31.56</v>
      </c>
    </row>
    <row r="28" spans="1:16" ht="33.75">
      <c r="A28" s="14" t="s">
        <v>117</v>
      </c>
      <c r="B28" s="6" t="s">
        <v>51</v>
      </c>
      <c r="C28" s="9">
        <f t="shared" si="0"/>
        <v>15148.799999999997</v>
      </c>
      <c r="E28" s="15">
        <v>1262.4</v>
      </c>
      <c r="F28" s="15">
        <v>1262.4</v>
      </c>
      <c r="G28" s="15">
        <v>1262.4</v>
      </c>
      <c r="H28" s="15">
        <v>1262.4</v>
      </c>
      <c r="I28" s="15">
        <v>1262.4</v>
      </c>
      <c r="J28" s="15">
        <v>1262.4</v>
      </c>
      <c r="K28" s="15">
        <v>1262.4</v>
      </c>
      <c r="L28" s="15">
        <v>1262.4</v>
      </c>
      <c r="M28" s="15">
        <v>1262.4</v>
      </c>
      <c r="N28" s="15">
        <v>1262.4</v>
      </c>
      <c r="O28" s="15">
        <v>1262.4</v>
      </c>
      <c r="P28" s="15">
        <v>1262.4</v>
      </c>
    </row>
    <row r="29" spans="1:16" ht="12.75">
      <c r="A29" s="14"/>
      <c r="B29" s="6" t="s">
        <v>52</v>
      </c>
      <c r="C29" s="15">
        <f>C17+C18+C19+C20+C21+C22+C23+C24+C25+C26+C27+C28</f>
        <v>222720.65999999997</v>
      </c>
      <c r="E29" s="15">
        <f aca="true" t="shared" si="1" ref="E29:P29">SUM(E17:E28)</f>
        <v>17089.74</v>
      </c>
      <c r="F29" s="15">
        <f t="shared" si="1"/>
        <v>16584.78</v>
      </c>
      <c r="G29" s="15">
        <f t="shared" si="1"/>
        <v>20476.62</v>
      </c>
      <c r="H29" s="15">
        <f t="shared" si="1"/>
        <v>16647.9</v>
      </c>
      <c r="I29" s="15">
        <f t="shared" si="1"/>
        <v>16853.04</v>
      </c>
      <c r="J29" s="15">
        <f t="shared" si="1"/>
        <v>19652.620000000006</v>
      </c>
      <c r="K29" s="15">
        <f t="shared" si="1"/>
        <v>19652.620000000006</v>
      </c>
      <c r="L29" s="15">
        <f t="shared" si="1"/>
        <v>19652.620000000006</v>
      </c>
      <c r="M29" s="15">
        <f t="shared" si="1"/>
        <v>19652.620000000006</v>
      </c>
      <c r="N29" s="15">
        <f t="shared" si="1"/>
        <v>19652.620000000006</v>
      </c>
      <c r="O29" s="15">
        <f t="shared" si="1"/>
        <v>17089.74</v>
      </c>
      <c r="P29" s="15">
        <f t="shared" si="1"/>
        <v>19715.74</v>
      </c>
    </row>
    <row r="30" spans="1:16" ht="12.75">
      <c r="A30" s="4" t="s">
        <v>118</v>
      </c>
      <c r="B30" s="5" t="s">
        <v>19</v>
      </c>
      <c r="C30" s="15">
        <f>C31+C32+C33+C34</f>
        <v>4012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500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3300</v>
      </c>
      <c r="N30" s="15">
        <f t="shared" si="2"/>
        <v>0</v>
      </c>
      <c r="O30" s="15">
        <f t="shared" si="2"/>
        <v>212</v>
      </c>
      <c r="P30" s="15">
        <f t="shared" si="2"/>
        <v>0</v>
      </c>
    </row>
    <row r="31" spans="1:16" ht="12.75">
      <c r="A31" s="4"/>
      <c r="B31" s="4" t="s">
        <v>330</v>
      </c>
      <c r="C31" s="9">
        <f>E31+F31+G31+H31+I31+J31+K31+L31+M31+N31+O31+P31</f>
        <v>500</v>
      </c>
      <c r="E31" s="4"/>
      <c r="F31" s="4"/>
      <c r="G31" s="4"/>
      <c r="H31" s="4"/>
      <c r="I31" s="4">
        <v>500</v>
      </c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331</v>
      </c>
      <c r="C32" s="9">
        <f>E32+F32+G32+H32+I32+J32+K32+L32+M32+N32+O32+P32</f>
        <v>1700</v>
      </c>
      <c r="E32" s="4"/>
      <c r="F32" s="4"/>
      <c r="G32" s="4"/>
      <c r="H32" s="4"/>
      <c r="I32" s="4"/>
      <c r="J32" s="4"/>
      <c r="K32" s="4"/>
      <c r="L32" s="4"/>
      <c r="M32" s="4">
        <v>1700</v>
      </c>
      <c r="N32" s="4"/>
      <c r="O32" s="4"/>
      <c r="P32" s="4"/>
    </row>
    <row r="33" spans="1:16" ht="12.75">
      <c r="A33" s="4"/>
      <c r="B33" s="4" t="s">
        <v>332</v>
      </c>
      <c r="C33" s="9">
        <f>E33+F33+G33+H33+I33+J33+K33+L33+M33+N33+O33+P33</f>
        <v>1600</v>
      </c>
      <c r="E33" s="4"/>
      <c r="F33" s="4"/>
      <c r="G33" s="4"/>
      <c r="H33" s="4"/>
      <c r="I33" s="4"/>
      <c r="J33" s="4"/>
      <c r="K33" s="4"/>
      <c r="L33" s="4"/>
      <c r="M33" s="4">
        <v>1600</v>
      </c>
      <c r="N33" s="4"/>
      <c r="O33" s="4"/>
      <c r="P33" s="4"/>
    </row>
    <row r="34" spans="1:16" ht="12.75">
      <c r="A34" s="4"/>
      <c r="B34" s="4" t="s">
        <v>111</v>
      </c>
      <c r="C34" s="9">
        <f>E34+F34+G34+H34+I34+J34+K34+L34+M34+N34+O34+P34</f>
        <v>212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212</v>
      </c>
      <c r="P34" s="4"/>
    </row>
    <row r="35" spans="1:16" ht="12.75">
      <c r="A35" s="4"/>
      <c r="B35" s="4" t="s">
        <v>56</v>
      </c>
      <c r="C35" s="17">
        <f>C29+C30</f>
        <v>226732.65999999997</v>
      </c>
      <c r="E35" s="17">
        <f>E29+E30</f>
        <v>17089.74</v>
      </c>
      <c r="F35" s="17">
        <f aca="true" t="shared" si="3" ref="F35:P35">F29+F30</f>
        <v>16584.78</v>
      </c>
      <c r="G35" s="17">
        <f t="shared" si="3"/>
        <v>20476.62</v>
      </c>
      <c r="H35" s="17">
        <f t="shared" si="3"/>
        <v>16647.9</v>
      </c>
      <c r="I35" s="17">
        <f t="shared" si="3"/>
        <v>17353.04</v>
      </c>
      <c r="J35" s="17">
        <f t="shared" si="3"/>
        <v>19652.620000000006</v>
      </c>
      <c r="K35" s="17">
        <f t="shared" si="3"/>
        <v>19652.620000000006</v>
      </c>
      <c r="L35" s="17">
        <f t="shared" si="3"/>
        <v>19652.620000000006</v>
      </c>
      <c r="M35" s="17">
        <f t="shared" si="3"/>
        <v>22952.620000000006</v>
      </c>
      <c r="N35" s="17">
        <f t="shared" si="3"/>
        <v>19652.620000000006</v>
      </c>
      <c r="O35" s="17">
        <f t="shared" si="3"/>
        <v>17301.74</v>
      </c>
      <c r="P35" s="17">
        <f t="shared" si="3"/>
        <v>19715.74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333</v>
      </c>
      <c r="F1" s="1" t="s">
        <v>2</v>
      </c>
      <c r="G1" s="1" t="s">
        <v>3</v>
      </c>
    </row>
    <row r="2" spans="2:8" ht="12.75">
      <c r="B2" s="2" t="s">
        <v>334</v>
      </c>
      <c r="D2" s="1"/>
      <c r="E2" s="1" t="s">
        <v>5</v>
      </c>
      <c r="F2" s="1">
        <v>35097.23</v>
      </c>
      <c r="G2" s="1">
        <v>23772.03</v>
      </c>
      <c r="H2" s="1">
        <v>1473.77</v>
      </c>
    </row>
    <row r="3" spans="2:7" ht="12.75">
      <c r="B3" s="2" t="s">
        <v>6</v>
      </c>
      <c r="C3" s="1">
        <v>149094.14</v>
      </c>
      <c r="D3" s="1" t="s">
        <v>7</v>
      </c>
      <c r="E3" s="1" t="s">
        <v>8</v>
      </c>
      <c r="F3" s="1">
        <v>35097.23</v>
      </c>
      <c r="G3" s="1">
        <v>34489.72</v>
      </c>
    </row>
    <row r="4" spans="2:8" ht="12.75">
      <c r="B4" s="2" t="s">
        <v>81</v>
      </c>
      <c r="C4" s="3">
        <f>F14</f>
        <v>421166.75999999995</v>
      </c>
      <c r="D4" s="1" t="s">
        <v>7</v>
      </c>
      <c r="E4" s="1" t="s">
        <v>10</v>
      </c>
      <c r="F4" s="1">
        <v>35097.23</v>
      </c>
      <c r="G4" s="1">
        <v>34847.11</v>
      </c>
      <c r="H4" s="1">
        <v>1907.28</v>
      </c>
    </row>
    <row r="5" spans="2:7" ht="12.75">
      <c r="B5" s="2" t="s">
        <v>11</v>
      </c>
      <c r="C5" s="3">
        <f>G14+H14</f>
        <v>443426.57</v>
      </c>
      <c r="D5" s="1" t="s">
        <v>7</v>
      </c>
      <c r="E5" s="1" t="s">
        <v>12</v>
      </c>
      <c r="F5" s="1">
        <v>35097.23</v>
      </c>
      <c r="G5" s="1">
        <v>50942.04</v>
      </c>
    </row>
    <row r="6" spans="2:7" ht="12.75">
      <c r="B6" s="2" t="s">
        <v>13</v>
      </c>
      <c r="C6" s="1">
        <f>C8+C9</f>
        <v>401398.39999999997</v>
      </c>
      <c r="D6" s="1" t="s">
        <v>7</v>
      </c>
      <c r="E6" s="1" t="s">
        <v>14</v>
      </c>
      <c r="F6" s="1">
        <v>35097.23</v>
      </c>
      <c r="G6" s="1">
        <v>28815.97</v>
      </c>
    </row>
    <row r="7" spans="2:8" ht="12.75">
      <c r="B7" s="2" t="s">
        <v>15</v>
      </c>
      <c r="D7" s="1"/>
      <c r="E7" s="1" t="s">
        <v>16</v>
      </c>
      <c r="F7" s="1">
        <v>35097.23</v>
      </c>
      <c r="G7" s="1">
        <v>37375.14</v>
      </c>
      <c r="H7" s="1">
        <v>814.42</v>
      </c>
    </row>
    <row r="8" spans="2:16" ht="12.75">
      <c r="B8" s="2" t="s">
        <v>17</v>
      </c>
      <c r="C8" s="3">
        <f>C30</f>
        <v>390353.19999999995</v>
      </c>
      <c r="D8" s="1" t="s">
        <v>7</v>
      </c>
      <c r="E8" s="3" t="s">
        <v>18</v>
      </c>
      <c r="F8" s="3">
        <v>35097.23</v>
      </c>
      <c r="G8" s="3">
        <v>32892.68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11045.2</v>
      </c>
      <c r="D9" s="1" t="s">
        <v>7</v>
      </c>
      <c r="E9" s="1" t="s">
        <v>20</v>
      </c>
      <c r="F9" s="1">
        <v>35097.23</v>
      </c>
      <c r="G9" s="1">
        <v>30749.94</v>
      </c>
      <c r="H9" s="1">
        <v>1003.98</v>
      </c>
    </row>
    <row r="10" spans="2:7" ht="12.75">
      <c r="B10" s="2"/>
      <c r="D10" s="1"/>
      <c r="E10" s="1" t="s">
        <v>21</v>
      </c>
      <c r="F10" s="1">
        <v>35097.23</v>
      </c>
      <c r="G10" s="1">
        <v>35936.2</v>
      </c>
    </row>
    <row r="11" spans="2:8" ht="12.75">
      <c r="B11" s="2"/>
      <c r="D11" s="1"/>
      <c r="E11" s="1" t="s">
        <v>22</v>
      </c>
      <c r="F11" s="1">
        <v>35097.23</v>
      </c>
      <c r="G11" s="1">
        <v>40146.69</v>
      </c>
      <c r="H11" s="1">
        <v>1948.8</v>
      </c>
    </row>
    <row r="12" spans="2:7" ht="12.75">
      <c r="B12" s="2" t="s">
        <v>23</v>
      </c>
      <c r="C12" s="1">
        <v>21270.67</v>
      </c>
      <c r="D12" s="1" t="s">
        <v>7</v>
      </c>
      <c r="E12" s="1" t="s">
        <v>24</v>
      </c>
      <c r="F12" s="1">
        <v>35097.23</v>
      </c>
      <c r="G12" s="1">
        <v>44723.54</v>
      </c>
    </row>
    <row r="13" spans="2:8" ht="12.75">
      <c r="B13" s="2" t="s">
        <v>25</v>
      </c>
      <c r="C13" s="1">
        <f>C3+C5-C6</f>
        <v>191122.31</v>
      </c>
      <c r="D13" s="1" t="s">
        <v>7</v>
      </c>
      <c r="E13" s="1" t="s">
        <v>26</v>
      </c>
      <c r="F13" s="1">
        <v>35097.23</v>
      </c>
      <c r="G13" s="1">
        <v>40612.86</v>
      </c>
      <c r="H13" s="1">
        <v>974.4</v>
      </c>
    </row>
    <row r="14" spans="2:8" ht="12.75">
      <c r="B14" s="2"/>
      <c r="D14" s="1"/>
      <c r="F14" s="3">
        <f>F2+F3+F4+F5+F6+F7+F8+F9+F10+F11+F12+F13</f>
        <v>421166.75999999995</v>
      </c>
      <c r="G14" s="3">
        <f>G2+G3+G4+G5+G6+G7+G8+G9+G10+G11+G12+G13</f>
        <v>435303.92</v>
      </c>
      <c r="H14" s="3">
        <f>H2+H3+H4+H5+H6+H7+H8+H9+H10+H11+H12+H13</f>
        <v>8122.650000000001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91190.04</v>
      </c>
      <c r="E17" s="9">
        <v>7599.17</v>
      </c>
      <c r="F17" s="9">
        <v>7599.17</v>
      </c>
      <c r="G17" s="9">
        <v>7599.17</v>
      </c>
      <c r="H17" s="9">
        <v>7599.17</v>
      </c>
      <c r="I17" s="9">
        <v>7599.17</v>
      </c>
      <c r="J17" s="9">
        <v>7599.17</v>
      </c>
      <c r="K17" s="9">
        <v>7599.17</v>
      </c>
      <c r="L17" s="9">
        <v>7599.17</v>
      </c>
      <c r="M17" s="9">
        <v>7599.17</v>
      </c>
      <c r="N17" s="9">
        <v>7599.17</v>
      </c>
      <c r="O17" s="9">
        <v>7599.17</v>
      </c>
      <c r="P17" s="9">
        <v>7599.17</v>
      </c>
    </row>
    <row r="18" spans="1:16" ht="12.75">
      <c r="A18" s="10" t="s">
        <v>34</v>
      </c>
      <c r="B18" s="8" t="s">
        <v>35</v>
      </c>
      <c r="C18" s="9">
        <f aca="true" t="shared" si="0" ref="C18:C29">E18+F18+G18+H18+I18+J18+K18+L18+M18+N18+O18+P18</f>
        <v>2820.3600000000006</v>
      </c>
      <c r="E18" s="9">
        <v>235.03</v>
      </c>
      <c r="F18" s="9">
        <v>235.03</v>
      </c>
      <c r="G18" s="9">
        <v>235.03</v>
      </c>
      <c r="H18" s="9">
        <v>235.03</v>
      </c>
      <c r="I18" s="9">
        <v>235.03</v>
      </c>
      <c r="J18" s="9">
        <v>235.03</v>
      </c>
      <c r="K18" s="9">
        <v>235.03</v>
      </c>
      <c r="L18" s="9">
        <v>235.03</v>
      </c>
      <c r="M18" s="9">
        <v>235.03</v>
      </c>
      <c r="N18" s="9">
        <v>235.03</v>
      </c>
      <c r="O18" s="9">
        <v>235.03</v>
      </c>
      <c r="P18" s="9">
        <v>235.03</v>
      </c>
    </row>
    <row r="19" spans="1:16" ht="12.75">
      <c r="A19" s="11" t="s">
        <v>36</v>
      </c>
      <c r="B19" s="12" t="s">
        <v>37</v>
      </c>
      <c r="C19" s="9">
        <f t="shared" si="0"/>
        <v>8043.090000000002</v>
      </c>
      <c r="E19" s="13">
        <v>731.19</v>
      </c>
      <c r="F19" s="13">
        <v>0</v>
      </c>
      <c r="G19" s="13">
        <v>731.19</v>
      </c>
      <c r="H19" s="13">
        <v>731.19</v>
      </c>
      <c r="I19" s="13">
        <v>731.19</v>
      </c>
      <c r="J19" s="13">
        <v>731.19</v>
      </c>
      <c r="K19" s="13">
        <v>731.19</v>
      </c>
      <c r="L19" s="13">
        <v>731.19</v>
      </c>
      <c r="M19" s="13">
        <v>731.19</v>
      </c>
      <c r="N19" s="13">
        <v>731.19</v>
      </c>
      <c r="O19" s="13">
        <v>731.19</v>
      </c>
      <c r="P19" s="13">
        <v>731.19</v>
      </c>
    </row>
    <row r="20" spans="1:16" ht="12.75">
      <c r="A20" s="11" t="s">
        <v>38</v>
      </c>
      <c r="B20" s="12" t="s">
        <v>64</v>
      </c>
      <c r="C20" s="9">
        <f t="shared" si="0"/>
        <v>1461.66</v>
      </c>
      <c r="E20" s="5">
        <v>104.46</v>
      </c>
      <c r="F20" s="5">
        <v>626.4</v>
      </c>
      <c r="G20" s="5">
        <v>626.4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104.4</v>
      </c>
    </row>
    <row r="21" spans="1:16" ht="22.5">
      <c r="A21" s="4" t="s">
        <v>40</v>
      </c>
      <c r="B21" s="12" t="s">
        <v>39</v>
      </c>
      <c r="C21" s="9">
        <f t="shared" si="0"/>
        <v>59539.92000000001</v>
      </c>
      <c r="E21" s="5">
        <v>4961.66</v>
      </c>
      <c r="F21" s="5">
        <v>4961.66</v>
      </c>
      <c r="G21" s="5">
        <v>4961.66</v>
      </c>
      <c r="H21" s="5">
        <v>4961.66</v>
      </c>
      <c r="I21" s="5">
        <v>4961.66</v>
      </c>
      <c r="J21" s="5">
        <v>4961.66</v>
      </c>
      <c r="K21" s="5">
        <v>4961.66</v>
      </c>
      <c r="L21" s="5">
        <v>4961.66</v>
      </c>
      <c r="M21" s="5">
        <v>4961.66</v>
      </c>
      <c r="N21" s="5">
        <v>4961.66</v>
      </c>
      <c r="O21" s="5">
        <v>4961.66</v>
      </c>
      <c r="P21" s="5">
        <v>4961.66</v>
      </c>
    </row>
    <row r="22" spans="1:16" ht="12.75">
      <c r="A22" s="4"/>
      <c r="B22" s="16" t="s">
        <v>190</v>
      </c>
      <c r="C22" s="9">
        <f t="shared" si="0"/>
        <v>26322.960000000006</v>
      </c>
      <c r="E22" s="5">
        <v>2193.58</v>
      </c>
      <c r="F22" s="5">
        <v>2193.58</v>
      </c>
      <c r="G22" s="5">
        <v>2193.58</v>
      </c>
      <c r="H22" s="5">
        <v>2193.58</v>
      </c>
      <c r="I22" s="5">
        <v>2193.58</v>
      </c>
      <c r="J22" s="5">
        <v>2193.58</v>
      </c>
      <c r="K22" s="5">
        <v>2193.58</v>
      </c>
      <c r="L22" s="5">
        <v>2193.58</v>
      </c>
      <c r="M22" s="5">
        <v>2193.58</v>
      </c>
      <c r="N22" s="5">
        <v>2193.58</v>
      </c>
      <c r="O22" s="5">
        <v>2193.58</v>
      </c>
      <c r="P22" s="5">
        <v>2193.58</v>
      </c>
    </row>
    <row r="23" spans="1:16" ht="22.5">
      <c r="A23" s="4" t="s">
        <v>42</v>
      </c>
      <c r="B23" s="12" t="s">
        <v>41</v>
      </c>
      <c r="C23" s="9">
        <f t="shared" si="0"/>
        <v>22562.519999999993</v>
      </c>
      <c r="E23" s="5">
        <v>1880.21</v>
      </c>
      <c r="F23" s="5">
        <v>1880.21</v>
      </c>
      <c r="G23" s="5">
        <v>1880.21</v>
      </c>
      <c r="H23" s="5">
        <v>1880.21</v>
      </c>
      <c r="I23" s="5">
        <v>1880.21</v>
      </c>
      <c r="J23" s="5">
        <v>1880.21</v>
      </c>
      <c r="K23" s="5">
        <v>1880.21</v>
      </c>
      <c r="L23" s="5">
        <v>1880.21</v>
      </c>
      <c r="M23" s="5">
        <v>1880.21</v>
      </c>
      <c r="N23" s="5">
        <v>1880.21</v>
      </c>
      <c r="O23" s="5">
        <v>1880.21</v>
      </c>
      <c r="P23" s="5">
        <v>1880.21</v>
      </c>
    </row>
    <row r="24" spans="1:16" ht="12.75">
      <c r="A24" s="4" t="s">
        <v>44</v>
      </c>
      <c r="B24" s="12" t="s">
        <v>65</v>
      </c>
      <c r="C24" s="9">
        <f t="shared" si="0"/>
        <v>1697.4099999999994</v>
      </c>
      <c r="E24" s="5">
        <v>391.71</v>
      </c>
      <c r="F24" s="5">
        <v>130.57</v>
      </c>
      <c r="G24" s="5">
        <v>130.57</v>
      </c>
      <c r="H24" s="5">
        <v>130.57</v>
      </c>
      <c r="I24" s="5">
        <v>130.57</v>
      </c>
      <c r="J24" s="5">
        <v>130.57</v>
      </c>
      <c r="K24" s="5">
        <v>130.57</v>
      </c>
      <c r="L24" s="5">
        <v>130.57</v>
      </c>
      <c r="M24" s="5">
        <v>130.57</v>
      </c>
      <c r="N24" s="5">
        <v>130.57</v>
      </c>
      <c r="O24" s="5">
        <v>0</v>
      </c>
      <c r="P24" s="5">
        <v>130.57</v>
      </c>
    </row>
    <row r="25" spans="1:16" ht="45">
      <c r="A25" s="14" t="s">
        <v>46</v>
      </c>
      <c r="B25" s="12" t="s">
        <v>66</v>
      </c>
      <c r="C25" s="9">
        <f t="shared" si="0"/>
        <v>87101.39999999998</v>
      </c>
      <c r="E25" s="15">
        <v>6058.45</v>
      </c>
      <c r="F25" s="15">
        <v>6058.45</v>
      </c>
      <c r="G25" s="15">
        <v>6058.45</v>
      </c>
      <c r="H25" s="15">
        <v>6058.45</v>
      </c>
      <c r="I25" s="15">
        <v>6058.45</v>
      </c>
      <c r="J25" s="15">
        <v>8458.45</v>
      </c>
      <c r="K25" s="15">
        <v>8458.45</v>
      </c>
      <c r="L25" s="15">
        <v>8458.45</v>
      </c>
      <c r="M25" s="15">
        <v>8458.45</v>
      </c>
      <c r="N25" s="15">
        <v>8458.45</v>
      </c>
      <c r="O25" s="15">
        <v>6058.45</v>
      </c>
      <c r="P25" s="15">
        <v>8458.45</v>
      </c>
    </row>
    <row r="26" spans="1:16" ht="12.75">
      <c r="A26" s="14" t="s">
        <v>48</v>
      </c>
      <c r="B26" s="16" t="s">
        <v>45</v>
      </c>
      <c r="C26" s="9">
        <f t="shared" si="0"/>
        <v>37604.159999999996</v>
      </c>
      <c r="E26" s="5">
        <v>3133.68</v>
      </c>
      <c r="F26" s="5">
        <v>3133.68</v>
      </c>
      <c r="G26" s="5">
        <v>3133.68</v>
      </c>
      <c r="H26" s="5">
        <v>3133.68</v>
      </c>
      <c r="I26" s="5">
        <v>3133.68</v>
      </c>
      <c r="J26" s="5">
        <v>3133.68</v>
      </c>
      <c r="K26" s="5">
        <v>3133.68</v>
      </c>
      <c r="L26" s="5">
        <v>3133.68</v>
      </c>
      <c r="M26" s="5">
        <v>3133.68</v>
      </c>
      <c r="N26" s="5">
        <v>3133.68</v>
      </c>
      <c r="O26" s="5">
        <v>3133.68</v>
      </c>
      <c r="P26" s="5">
        <v>3133.68</v>
      </c>
    </row>
    <row r="27" spans="1:16" ht="12.75">
      <c r="A27" s="4" t="s">
        <v>50</v>
      </c>
      <c r="B27" s="12" t="s">
        <v>47</v>
      </c>
      <c r="C27" s="9">
        <f t="shared" si="0"/>
        <v>26313.48</v>
      </c>
      <c r="E27" s="5">
        <v>1044.56</v>
      </c>
      <c r="F27" s="5">
        <v>678.96</v>
      </c>
      <c r="G27" s="5">
        <v>678.96</v>
      </c>
      <c r="H27" s="5">
        <v>678.96</v>
      </c>
      <c r="I27" s="5">
        <v>1358</v>
      </c>
      <c r="J27" s="5">
        <v>3754.48</v>
      </c>
      <c r="K27" s="5">
        <v>3415</v>
      </c>
      <c r="L27" s="5">
        <v>3415</v>
      </c>
      <c r="M27" s="5">
        <v>3415</v>
      </c>
      <c r="N27" s="5">
        <v>3415</v>
      </c>
      <c r="O27" s="5">
        <v>1044.56</v>
      </c>
      <c r="P27" s="5">
        <v>3415</v>
      </c>
    </row>
    <row r="28" spans="1:16" ht="22.5">
      <c r="A28" s="4" t="s">
        <v>53</v>
      </c>
      <c r="B28" s="12" t="s">
        <v>49</v>
      </c>
      <c r="C28" s="9">
        <f t="shared" si="0"/>
        <v>626.7600000000001</v>
      </c>
      <c r="E28" s="5">
        <v>52.23</v>
      </c>
      <c r="F28" s="5">
        <v>52.23</v>
      </c>
      <c r="G28" s="5">
        <v>52.23</v>
      </c>
      <c r="H28" s="5">
        <v>52.23</v>
      </c>
      <c r="I28" s="5">
        <v>52.23</v>
      </c>
      <c r="J28" s="5">
        <v>52.23</v>
      </c>
      <c r="K28" s="5">
        <v>52.23</v>
      </c>
      <c r="L28" s="5">
        <v>52.23</v>
      </c>
      <c r="M28" s="5">
        <v>52.23</v>
      </c>
      <c r="N28" s="5">
        <v>52.23</v>
      </c>
      <c r="O28" s="5">
        <v>52.23</v>
      </c>
      <c r="P28" s="5">
        <v>52.23</v>
      </c>
    </row>
    <row r="29" spans="1:16" ht="33.75">
      <c r="A29" s="14" t="s">
        <v>117</v>
      </c>
      <c r="B29" s="6" t="s">
        <v>51</v>
      </c>
      <c r="C29" s="9">
        <f t="shared" si="0"/>
        <v>25069.43999999999</v>
      </c>
      <c r="E29" s="15">
        <v>2089.12</v>
      </c>
      <c r="F29" s="15">
        <v>2089.12</v>
      </c>
      <c r="G29" s="15">
        <v>2089.12</v>
      </c>
      <c r="H29" s="15">
        <v>2089.12</v>
      </c>
      <c r="I29" s="15">
        <v>2089.12</v>
      </c>
      <c r="J29" s="15">
        <v>2089.12</v>
      </c>
      <c r="K29" s="15">
        <v>2089.12</v>
      </c>
      <c r="L29" s="15">
        <v>2089.12</v>
      </c>
      <c r="M29" s="15">
        <v>2089.12</v>
      </c>
      <c r="N29" s="15">
        <v>2089.12</v>
      </c>
      <c r="O29" s="15">
        <v>2089.12</v>
      </c>
      <c r="P29" s="15">
        <v>2089.12</v>
      </c>
    </row>
    <row r="30" spans="1:16" ht="12.75">
      <c r="A30" s="14"/>
      <c r="B30" s="6" t="s">
        <v>52</v>
      </c>
      <c r="C30" s="15">
        <f>SUM(C17:C29)</f>
        <v>390353.19999999995</v>
      </c>
      <c r="D30" s="27"/>
      <c r="E30" s="15">
        <f>SUM(E17:E29)</f>
        <v>30475.05</v>
      </c>
      <c r="F30" s="15">
        <f aca="true" t="shared" si="1" ref="F30:P30">SUM(F17:F29)</f>
        <v>29639.059999999998</v>
      </c>
      <c r="G30" s="15">
        <f t="shared" si="1"/>
        <v>30370.249999999996</v>
      </c>
      <c r="H30" s="15">
        <f t="shared" si="1"/>
        <v>29743.85</v>
      </c>
      <c r="I30" s="15">
        <f t="shared" si="1"/>
        <v>30422.89</v>
      </c>
      <c r="J30" s="15">
        <f t="shared" si="1"/>
        <v>35219.37000000001</v>
      </c>
      <c r="K30" s="15">
        <f t="shared" si="1"/>
        <v>34879.89000000001</v>
      </c>
      <c r="L30" s="15">
        <f t="shared" si="1"/>
        <v>34879.89000000001</v>
      </c>
      <c r="M30" s="15">
        <f t="shared" si="1"/>
        <v>34879.89000000001</v>
      </c>
      <c r="N30" s="15">
        <f t="shared" si="1"/>
        <v>34879.89000000001</v>
      </c>
      <c r="O30" s="15">
        <f t="shared" si="1"/>
        <v>29978.88</v>
      </c>
      <c r="P30" s="15">
        <f t="shared" si="1"/>
        <v>34984.29000000001</v>
      </c>
    </row>
    <row r="31" spans="1:16" ht="12.75">
      <c r="A31" s="4" t="s">
        <v>118</v>
      </c>
      <c r="B31" s="5" t="s">
        <v>19</v>
      </c>
      <c r="C31" s="15">
        <f>C32+C33+C34+C35</f>
        <v>11045.2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3915</v>
      </c>
      <c r="K31" s="15">
        <f t="shared" si="2"/>
        <v>0</v>
      </c>
      <c r="L31" s="15">
        <f t="shared" si="2"/>
        <v>0</v>
      </c>
      <c r="M31" s="15">
        <f t="shared" si="2"/>
        <v>7130.2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335</v>
      </c>
      <c r="C32" s="9">
        <f>E32+F32+G32+H32+I32+J32+K32+L32+M32+N32+O32+P32</f>
        <v>400</v>
      </c>
      <c r="E32" s="4"/>
      <c r="F32" s="4"/>
      <c r="G32" s="4"/>
      <c r="H32" s="4"/>
      <c r="I32" s="4"/>
      <c r="J32" s="4">
        <v>400</v>
      </c>
      <c r="K32" s="4"/>
      <c r="L32" s="4"/>
      <c r="M32" s="4"/>
      <c r="N32" s="4"/>
      <c r="O32" s="4"/>
      <c r="P32" s="4"/>
    </row>
    <row r="33" spans="1:16" ht="12.75">
      <c r="A33" s="4"/>
      <c r="B33" s="24" t="s">
        <v>336</v>
      </c>
      <c r="C33" s="9">
        <f>E33+F33+G33+H33+I33+J33+K33+L33+M33+N33+O33+P33</f>
        <v>3515</v>
      </c>
      <c r="E33" s="4"/>
      <c r="F33" s="4"/>
      <c r="G33" s="4"/>
      <c r="H33" s="4"/>
      <c r="I33" s="4"/>
      <c r="J33" s="4">
        <v>3515</v>
      </c>
      <c r="K33" s="4"/>
      <c r="L33" s="4"/>
      <c r="M33" s="4"/>
      <c r="N33" s="4"/>
      <c r="O33" s="4"/>
      <c r="P33" s="4"/>
    </row>
    <row r="34" spans="1:16" ht="12.75">
      <c r="A34" s="4"/>
      <c r="B34" s="4" t="s">
        <v>337</v>
      </c>
      <c r="C34" s="9">
        <f>E34+F34+G34+H34+I34+J34+K34+L34+M34+N34+O34+P34</f>
        <v>7130.2</v>
      </c>
      <c r="E34" s="4"/>
      <c r="F34" s="4"/>
      <c r="G34" s="4"/>
      <c r="H34" s="4"/>
      <c r="I34" s="4"/>
      <c r="J34" s="4"/>
      <c r="K34" s="4"/>
      <c r="L34" s="4"/>
      <c r="M34" s="4">
        <v>7130.2</v>
      </c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401398.39999999997</v>
      </c>
      <c r="E36" s="17">
        <f>E30+E31</f>
        <v>30475.05</v>
      </c>
      <c r="F36" s="17">
        <f aca="true" t="shared" si="3" ref="F36:P36">F30+F31</f>
        <v>29639.059999999998</v>
      </c>
      <c r="G36" s="17">
        <f t="shared" si="3"/>
        <v>30370.249999999996</v>
      </c>
      <c r="H36" s="17">
        <f t="shared" si="3"/>
        <v>29743.85</v>
      </c>
      <c r="I36" s="17">
        <f t="shared" si="3"/>
        <v>30422.89</v>
      </c>
      <c r="J36" s="17">
        <f t="shared" si="3"/>
        <v>39134.37000000001</v>
      </c>
      <c r="K36" s="17">
        <f t="shared" si="3"/>
        <v>34879.89000000001</v>
      </c>
      <c r="L36" s="17">
        <f t="shared" si="3"/>
        <v>34879.89000000001</v>
      </c>
      <c r="M36" s="17">
        <f t="shared" si="3"/>
        <v>42010.090000000004</v>
      </c>
      <c r="N36" s="17">
        <f t="shared" si="3"/>
        <v>34879.89000000001</v>
      </c>
      <c r="O36" s="17">
        <f t="shared" si="3"/>
        <v>29978.88</v>
      </c>
      <c r="P36" s="17">
        <f t="shared" si="3"/>
        <v>34984.29000000001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B31" sqref="B3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338</v>
      </c>
      <c r="F1" s="1" t="s">
        <v>2</v>
      </c>
      <c r="G1" s="1" t="s">
        <v>3</v>
      </c>
    </row>
    <row r="2" spans="2:8" ht="12.75">
      <c r="B2" s="2" t="s">
        <v>339</v>
      </c>
      <c r="D2" s="1"/>
      <c r="E2" s="1" t="s">
        <v>5</v>
      </c>
      <c r="F2" s="3">
        <v>163125</v>
      </c>
      <c r="G2" s="1">
        <v>116218.98</v>
      </c>
      <c r="H2" s="1">
        <v>1908.06</v>
      </c>
    </row>
    <row r="3" spans="2:8" ht="12.75">
      <c r="B3" s="2" t="s">
        <v>6</v>
      </c>
      <c r="C3" s="1">
        <v>167055.1</v>
      </c>
      <c r="D3" s="1" t="s">
        <v>7</v>
      </c>
      <c r="E3" s="1" t="s">
        <v>8</v>
      </c>
      <c r="F3" s="3">
        <v>163125</v>
      </c>
      <c r="G3" s="1">
        <v>148408.63</v>
      </c>
      <c r="H3" s="1">
        <v>3282.7</v>
      </c>
    </row>
    <row r="4" spans="2:8" ht="12.75">
      <c r="B4" s="2" t="s">
        <v>81</v>
      </c>
      <c r="C4" s="3">
        <f>F14</f>
        <v>1957500</v>
      </c>
      <c r="D4" s="1" t="s">
        <v>7</v>
      </c>
      <c r="E4" s="1" t="s">
        <v>10</v>
      </c>
      <c r="F4" s="3">
        <v>163125</v>
      </c>
      <c r="G4" s="1">
        <v>189189.45</v>
      </c>
      <c r="H4" s="1">
        <v>1044.82</v>
      </c>
    </row>
    <row r="5" spans="2:7" ht="12.75">
      <c r="B5" s="2" t="s">
        <v>70</v>
      </c>
      <c r="C5" s="3">
        <f>G14+H14</f>
        <v>1940944.22</v>
      </c>
      <c r="D5" s="1" t="s">
        <v>7</v>
      </c>
      <c r="E5" s="1" t="s">
        <v>12</v>
      </c>
      <c r="F5" s="3">
        <v>163125</v>
      </c>
      <c r="G5" s="1">
        <v>165169.28</v>
      </c>
    </row>
    <row r="6" spans="2:8" ht="12.75">
      <c r="B6" s="2" t="s">
        <v>63</v>
      </c>
      <c r="C6" s="1">
        <f>C8+C9</f>
        <v>1908987.89</v>
      </c>
      <c r="D6" s="1" t="s">
        <v>7</v>
      </c>
      <c r="E6" s="1" t="s">
        <v>14</v>
      </c>
      <c r="F6" s="3">
        <v>163125</v>
      </c>
      <c r="G6" s="1">
        <v>146661</v>
      </c>
      <c r="H6" s="1">
        <v>3594</v>
      </c>
    </row>
    <row r="7" spans="2:7" ht="12.75">
      <c r="B7" s="2" t="s">
        <v>15</v>
      </c>
      <c r="D7" s="1"/>
      <c r="E7" s="1" t="s">
        <v>16</v>
      </c>
      <c r="F7" s="3">
        <v>163125</v>
      </c>
      <c r="G7" s="1">
        <v>170495.77</v>
      </c>
    </row>
    <row r="8" spans="2:16" ht="12.75">
      <c r="B8" s="2" t="s">
        <v>17</v>
      </c>
      <c r="C8" s="3">
        <f>C32</f>
        <v>1838679.0999999999</v>
      </c>
      <c r="D8" s="1" t="s">
        <v>7</v>
      </c>
      <c r="E8" s="3" t="s">
        <v>18</v>
      </c>
      <c r="F8" s="3">
        <v>163125</v>
      </c>
      <c r="G8" s="3">
        <v>147523.5</v>
      </c>
      <c r="H8" s="3">
        <v>9423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C33</f>
        <v>70308.79000000001</v>
      </c>
      <c r="D9" s="1" t="s">
        <v>7</v>
      </c>
      <c r="E9" s="1" t="s">
        <v>20</v>
      </c>
      <c r="F9" s="3">
        <v>163125</v>
      </c>
      <c r="G9" s="1">
        <v>151699.97</v>
      </c>
      <c r="H9" s="1">
        <v>9819.2</v>
      </c>
    </row>
    <row r="10" spans="2:8" ht="12.75">
      <c r="B10" s="2"/>
      <c r="D10" s="1"/>
      <c r="E10" s="1" t="s">
        <v>21</v>
      </c>
      <c r="F10" s="3">
        <v>163125</v>
      </c>
      <c r="G10" s="1">
        <v>176756.88</v>
      </c>
      <c r="H10" s="1">
        <v>5916.5</v>
      </c>
    </row>
    <row r="11" spans="2:8" ht="12.75">
      <c r="B11" s="2"/>
      <c r="D11" s="1"/>
      <c r="E11" s="1" t="s">
        <v>22</v>
      </c>
      <c r="F11" s="1">
        <v>163125</v>
      </c>
      <c r="G11" s="1">
        <v>145558.5</v>
      </c>
      <c r="H11" s="1">
        <v>2392.52</v>
      </c>
    </row>
    <row r="12" spans="2:8" ht="12.75">
      <c r="B12" s="2" t="s">
        <v>23</v>
      </c>
      <c r="C12" s="1">
        <v>206656.25</v>
      </c>
      <c r="D12" s="1" t="s">
        <v>7</v>
      </c>
      <c r="E12" s="1" t="s">
        <v>24</v>
      </c>
      <c r="F12" s="1">
        <v>163125</v>
      </c>
      <c r="G12" s="1">
        <v>134985</v>
      </c>
      <c r="H12" s="1">
        <v>1021.5</v>
      </c>
    </row>
    <row r="13" spans="2:8" ht="12.75">
      <c r="B13" s="2" t="s">
        <v>25</v>
      </c>
      <c r="C13" s="1">
        <f>C3+C5-C6</f>
        <v>199011.42999999993</v>
      </c>
      <c r="D13" s="1" t="s">
        <v>7</v>
      </c>
      <c r="E13" s="1" t="s">
        <v>26</v>
      </c>
      <c r="F13" s="1">
        <v>163125</v>
      </c>
      <c r="G13" s="1">
        <v>207082.48</v>
      </c>
      <c r="H13" s="1">
        <v>2792.48</v>
      </c>
    </row>
    <row r="14" spans="2:8" ht="12.75">
      <c r="B14" s="2"/>
      <c r="D14" s="1"/>
      <c r="F14" s="3">
        <f>F2+F3+F4+F5+F6+F7+F8+F9+F10+F11+F12+F13</f>
        <v>1957500</v>
      </c>
      <c r="G14" s="3">
        <f>G2+G3+G4+G5+G6+G7+G8+G9+G10+G11+G12+G13</f>
        <v>1899749.44</v>
      </c>
      <c r="H14" s="3">
        <f>H2+H3+H4+H5+H6+H7+H8+H9+H10+H11+H12+H13</f>
        <v>41194.78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390195</v>
      </c>
      <c r="E17" s="9">
        <v>32516.25</v>
      </c>
      <c r="F17" s="9">
        <v>32516.25</v>
      </c>
      <c r="G17" s="9">
        <v>32516.25</v>
      </c>
      <c r="H17" s="9">
        <v>32516.25</v>
      </c>
      <c r="I17" s="9">
        <v>32516.25</v>
      </c>
      <c r="J17" s="9">
        <v>32516.25</v>
      </c>
      <c r="K17" s="9">
        <v>32516.25</v>
      </c>
      <c r="L17" s="9">
        <v>32516.25</v>
      </c>
      <c r="M17" s="9">
        <v>32516.25</v>
      </c>
      <c r="N17" s="9">
        <v>32516.25</v>
      </c>
      <c r="O17" s="9">
        <v>32516.25</v>
      </c>
      <c r="P17" s="9">
        <v>32516.25</v>
      </c>
    </row>
    <row r="18" spans="1:16" ht="12.75">
      <c r="A18" s="10" t="s">
        <v>34</v>
      </c>
      <c r="B18" s="8" t="s">
        <v>35</v>
      </c>
      <c r="C18" s="9">
        <f aca="true" t="shared" si="0" ref="C18:C31">E18+F18+G18+H18+I18+J18+K18+L18+M18+N18+O18+P18</f>
        <v>11745</v>
      </c>
      <c r="E18" s="9">
        <v>978.75</v>
      </c>
      <c r="F18" s="9">
        <v>978.75</v>
      </c>
      <c r="G18" s="9">
        <v>978.75</v>
      </c>
      <c r="H18" s="9">
        <v>978.75</v>
      </c>
      <c r="I18" s="9">
        <v>978.75</v>
      </c>
      <c r="J18" s="9">
        <v>978.75</v>
      </c>
      <c r="K18" s="9">
        <v>978.75</v>
      </c>
      <c r="L18" s="9">
        <v>978.75</v>
      </c>
      <c r="M18" s="9">
        <v>978.75</v>
      </c>
      <c r="N18" s="9">
        <v>978.75</v>
      </c>
      <c r="O18" s="9">
        <v>978.75</v>
      </c>
      <c r="P18" s="9">
        <v>978.75</v>
      </c>
    </row>
    <row r="19" spans="1:16" ht="12.75">
      <c r="A19" s="11" t="s">
        <v>36</v>
      </c>
      <c r="B19" s="12" t="s">
        <v>37</v>
      </c>
      <c r="C19" s="9">
        <f t="shared" si="0"/>
        <v>28710</v>
      </c>
      <c r="E19" s="13">
        <v>2610</v>
      </c>
      <c r="F19" s="13"/>
      <c r="G19" s="13">
        <v>2610</v>
      </c>
      <c r="H19" s="13">
        <v>2610</v>
      </c>
      <c r="I19" s="13">
        <v>2610</v>
      </c>
      <c r="J19" s="13">
        <v>2610</v>
      </c>
      <c r="K19" s="13">
        <v>2610</v>
      </c>
      <c r="L19" s="13">
        <v>2610</v>
      </c>
      <c r="M19" s="13">
        <v>2610</v>
      </c>
      <c r="N19" s="13">
        <v>2610</v>
      </c>
      <c r="O19" s="13">
        <v>2610</v>
      </c>
      <c r="P19" s="13">
        <v>2610</v>
      </c>
    </row>
    <row r="20" spans="1:16" ht="12.75">
      <c r="A20" s="11" t="s">
        <v>38</v>
      </c>
      <c r="B20" s="12" t="s">
        <v>161</v>
      </c>
      <c r="C20" s="9">
        <f t="shared" si="0"/>
        <v>18825</v>
      </c>
      <c r="E20" s="5">
        <v>0</v>
      </c>
      <c r="F20" s="5">
        <v>6900</v>
      </c>
      <c r="G20" s="5">
        <v>11925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2.75">
      <c r="A21" s="11" t="s">
        <v>40</v>
      </c>
      <c r="B21" s="12" t="s">
        <v>238</v>
      </c>
      <c r="C21" s="9">
        <f t="shared" si="0"/>
        <v>126585</v>
      </c>
      <c r="E21" s="5">
        <v>10548.75</v>
      </c>
      <c r="F21" s="5">
        <v>10548.75</v>
      </c>
      <c r="G21" s="5">
        <v>10548.75</v>
      </c>
      <c r="H21" s="5">
        <v>10548.75</v>
      </c>
      <c r="I21" s="5">
        <v>10548.75</v>
      </c>
      <c r="J21" s="5">
        <v>10548.75</v>
      </c>
      <c r="K21" s="5">
        <v>10548.75</v>
      </c>
      <c r="L21" s="5">
        <v>10548.75</v>
      </c>
      <c r="M21" s="5">
        <v>10548.75</v>
      </c>
      <c r="N21" s="5">
        <v>10548.75</v>
      </c>
      <c r="O21" s="5">
        <v>10548.75</v>
      </c>
      <c r="P21" s="5">
        <v>10548.75</v>
      </c>
    </row>
    <row r="22" spans="1:16" ht="22.5">
      <c r="A22" s="4" t="s">
        <v>42</v>
      </c>
      <c r="B22" s="12" t="s">
        <v>340</v>
      </c>
      <c r="C22" s="9">
        <f t="shared" si="0"/>
        <v>170955</v>
      </c>
      <c r="E22" s="5">
        <v>14246.25</v>
      </c>
      <c r="F22" s="5">
        <v>14246.25</v>
      </c>
      <c r="G22" s="5">
        <v>14246.25</v>
      </c>
      <c r="H22" s="5">
        <v>14246.25</v>
      </c>
      <c r="I22" s="5">
        <v>14246.25</v>
      </c>
      <c r="J22" s="5">
        <v>14246.25</v>
      </c>
      <c r="K22" s="5">
        <v>14246.25</v>
      </c>
      <c r="L22" s="5">
        <v>14246.25</v>
      </c>
      <c r="M22" s="5">
        <v>14246.25</v>
      </c>
      <c r="N22" s="5">
        <v>14246.25</v>
      </c>
      <c r="O22" s="5">
        <v>14246.25</v>
      </c>
      <c r="P22" s="5">
        <v>14246.25</v>
      </c>
    </row>
    <row r="23" spans="1:16" ht="12.75">
      <c r="A23" s="4" t="s">
        <v>44</v>
      </c>
      <c r="B23" s="16" t="s">
        <v>190</v>
      </c>
      <c r="C23" s="9">
        <f t="shared" si="0"/>
        <v>543.75</v>
      </c>
      <c r="E23" s="5">
        <v>543.75</v>
      </c>
      <c r="F23" s="5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2.75">
      <c r="A24" s="4" t="s">
        <v>46</v>
      </c>
      <c r="B24" s="16" t="s">
        <v>239</v>
      </c>
      <c r="C24" s="9">
        <f t="shared" si="0"/>
        <v>507645</v>
      </c>
      <c r="E24" s="5">
        <v>42303.75</v>
      </c>
      <c r="F24" s="5">
        <v>42303.75</v>
      </c>
      <c r="G24" s="5">
        <v>42303.75</v>
      </c>
      <c r="H24" s="5">
        <v>42303.75</v>
      </c>
      <c r="I24" s="5">
        <v>42303.75</v>
      </c>
      <c r="J24" s="5">
        <v>42303.75</v>
      </c>
      <c r="K24" s="5">
        <v>42303.75</v>
      </c>
      <c r="L24" s="5">
        <v>42303.75</v>
      </c>
      <c r="M24" s="5">
        <v>42303.75</v>
      </c>
      <c r="N24" s="5">
        <v>42303.75</v>
      </c>
      <c r="O24" s="5">
        <v>42303.75</v>
      </c>
      <c r="P24" s="5">
        <v>42303.75</v>
      </c>
    </row>
    <row r="25" spans="1:16" ht="12.75">
      <c r="A25" s="4" t="s">
        <v>48</v>
      </c>
      <c r="B25" s="16" t="s">
        <v>126</v>
      </c>
      <c r="C25" s="9">
        <f t="shared" si="0"/>
        <v>140940</v>
      </c>
      <c r="E25" s="5">
        <v>11745</v>
      </c>
      <c r="F25" s="5">
        <v>11745</v>
      </c>
      <c r="G25" s="5">
        <v>11745</v>
      </c>
      <c r="H25" s="5">
        <v>11745</v>
      </c>
      <c r="I25" s="5">
        <v>11745</v>
      </c>
      <c r="J25" s="5">
        <v>11745</v>
      </c>
      <c r="K25" s="5">
        <v>11745</v>
      </c>
      <c r="L25" s="5">
        <v>11745</v>
      </c>
      <c r="M25" s="5">
        <v>11745</v>
      </c>
      <c r="N25" s="5">
        <v>11745</v>
      </c>
      <c r="O25" s="5">
        <v>11745</v>
      </c>
      <c r="P25" s="5">
        <v>11745</v>
      </c>
    </row>
    <row r="26" spans="1:16" ht="12.75">
      <c r="A26" s="4" t="s">
        <v>50</v>
      </c>
      <c r="B26" s="12" t="s">
        <v>65</v>
      </c>
      <c r="C26" s="9">
        <f t="shared" si="0"/>
        <v>11831.400000000001</v>
      </c>
      <c r="E26" s="5">
        <v>1305</v>
      </c>
      <c r="F26" s="5">
        <v>1305</v>
      </c>
      <c r="G26" s="5">
        <v>1305</v>
      </c>
      <c r="H26" s="5">
        <v>1305</v>
      </c>
      <c r="I26" s="5">
        <v>1305</v>
      </c>
      <c r="J26" s="5">
        <v>1305</v>
      </c>
      <c r="K26" s="5">
        <v>1348.2</v>
      </c>
      <c r="L26" s="5"/>
      <c r="M26" s="5"/>
      <c r="N26" s="5">
        <v>1348.2</v>
      </c>
      <c r="O26" s="5">
        <v>1305</v>
      </c>
      <c r="P26" s="5">
        <v>0</v>
      </c>
    </row>
    <row r="27" spans="1:16" ht="45">
      <c r="A27" s="14" t="s">
        <v>53</v>
      </c>
      <c r="B27" s="12" t="s">
        <v>66</v>
      </c>
      <c r="C27" s="9">
        <f t="shared" si="0"/>
        <v>122670</v>
      </c>
      <c r="E27" s="15">
        <v>10222.5</v>
      </c>
      <c r="F27" s="15">
        <v>10222.5</v>
      </c>
      <c r="G27" s="15">
        <v>10222.5</v>
      </c>
      <c r="H27" s="15">
        <v>10222.5</v>
      </c>
      <c r="I27" s="15">
        <v>10222.5</v>
      </c>
      <c r="J27" s="15">
        <v>10222.5</v>
      </c>
      <c r="K27" s="15">
        <v>10222.5</v>
      </c>
      <c r="L27" s="15">
        <v>10222.5</v>
      </c>
      <c r="M27" s="15">
        <v>10222.5</v>
      </c>
      <c r="N27" s="15">
        <v>10222.5</v>
      </c>
      <c r="O27" s="15">
        <v>10222.5</v>
      </c>
      <c r="P27" s="15">
        <v>10222.5</v>
      </c>
    </row>
    <row r="28" spans="1:16" ht="12.75">
      <c r="A28" s="14" t="s">
        <v>117</v>
      </c>
      <c r="B28" s="16" t="s">
        <v>45</v>
      </c>
      <c r="C28" s="9">
        <f t="shared" si="0"/>
        <v>156600</v>
      </c>
      <c r="E28" s="5">
        <v>13050</v>
      </c>
      <c r="F28" s="5">
        <v>13050</v>
      </c>
      <c r="G28" s="5">
        <v>13050</v>
      </c>
      <c r="H28" s="5">
        <v>13050</v>
      </c>
      <c r="I28" s="5">
        <v>13050</v>
      </c>
      <c r="J28" s="5">
        <v>13050</v>
      </c>
      <c r="K28" s="5">
        <v>13050</v>
      </c>
      <c r="L28" s="5">
        <v>13050</v>
      </c>
      <c r="M28" s="5">
        <v>13050</v>
      </c>
      <c r="N28" s="5">
        <v>13050</v>
      </c>
      <c r="O28" s="5">
        <v>13050</v>
      </c>
      <c r="P28" s="5">
        <v>13050</v>
      </c>
    </row>
    <row r="29" spans="1:16" ht="12.75">
      <c r="A29" s="4" t="s">
        <v>118</v>
      </c>
      <c r="B29" s="12" t="s">
        <v>47</v>
      </c>
      <c r="C29" s="9">
        <f t="shared" si="0"/>
        <v>44630.950000000004</v>
      </c>
      <c r="E29" s="5">
        <v>3415</v>
      </c>
      <c r="F29" s="5">
        <v>2827.5</v>
      </c>
      <c r="G29" s="5">
        <v>2827.5</v>
      </c>
      <c r="H29" s="5">
        <v>2827.5</v>
      </c>
      <c r="I29" s="5">
        <v>4241.25</v>
      </c>
      <c r="J29" s="5">
        <v>2827.5</v>
      </c>
      <c r="K29" s="5">
        <v>2827.5</v>
      </c>
      <c r="L29" s="5">
        <v>5654.9</v>
      </c>
      <c r="M29" s="5">
        <v>5654.9</v>
      </c>
      <c r="N29" s="5">
        <v>2827.5</v>
      </c>
      <c r="O29" s="5">
        <v>3045</v>
      </c>
      <c r="P29" s="5">
        <v>5654.9</v>
      </c>
    </row>
    <row r="30" spans="1:16" ht="22.5">
      <c r="A30" s="4" t="s">
        <v>341</v>
      </c>
      <c r="B30" s="12" t="s">
        <v>49</v>
      </c>
      <c r="C30" s="9">
        <f t="shared" si="0"/>
        <v>2403</v>
      </c>
      <c r="E30" s="5"/>
      <c r="F30" s="5">
        <v>0</v>
      </c>
      <c r="G30" s="5">
        <v>267</v>
      </c>
      <c r="H30" s="5">
        <v>267</v>
      </c>
      <c r="I30" s="5">
        <v>267</v>
      </c>
      <c r="J30" s="5">
        <v>267</v>
      </c>
      <c r="K30" s="5">
        <v>267</v>
      </c>
      <c r="L30" s="5">
        <v>267</v>
      </c>
      <c r="M30" s="5">
        <v>267</v>
      </c>
      <c r="N30" s="5">
        <v>267</v>
      </c>
      <c r="O30" s="5">
        <v>0</v>
      </c>
      <c r="P30" s="5">
        <v>267</v>
      </c>
    </row>
    <row r="31" spans="1:16" ht="33.75">
      <c r="A31" s="14" t="s">
        <v>342</v>
      </c>
      <c r="B31" s="6" t="s">
        <v>51</v>
      </c>
      <c r="C31" s="9">
        <f t="shared" si="0"/>
        <v>104400</v>
      </c>
      <c r="E31" s="15">
        <v>8700</v>
      </c>
      <c r="F31" s="15">
        <v>8700</v>
      </c>
      <c r="G31" s="15">
        <v>8700</v>
      </c>
      <c r="H31" s="15">
        <v>8700</v>
      </c>
      <c r="I31" s="15">
        <v>8700</v>
      </c>
      <c r="J31" s="15">
        <v>8700</v>
      </c>
      <c r="K31" s="15">
        <v>8700</v>
      </c>
      <c r="L31" s="15">
        <v>8700</v>
      </c>
      <c r="M31" s="15">
        <v>8700</v>
      </c>
      <c r="N31" s="15">
        <v>8700</v>
      </c>
      <c r="O31" s="15">
        <v>8700</v>
      </c>
      <c r="P31" s="15">
        <v>8700</v>
      </c>
    </row>
    <row r="32" spans="1:16" ht="12.75">
      <c r="A32" s="14"/>
      <c r="B32" s="6" t="s">
        <v>52</v>
      </c>
      <c r="C32" s="15">
        <f>SUM(C17:C31)</f>
        <v>1838679.0999999999</v>
      </c>
      <c r="E32" s="15">
        <f>SUM(E17:E31)</f>
        <v>152185</v>
      </c>
      <c r="F32" s="15">
        <f aca="true" t="shared" si="1" ref="F32:P32">SUM(F17:F31)</f>
        <v>155343.75</v>
      </c>
      <c r="G32" s="15">
        <f t="shared" si="1"/>
        <v>163245.75</v>
      </c>
      <c r="H32" s="15">
        <f t="shared" si="1"/>
        <v>151320.75</v>
      </c>
      <c r="I32" s="15">
        <f t="shared" si="1"/>
        <v>152734.5</v>
      </c>
      <c r="J32" s="15">
        <f t="shared" si="1"/>
        <v>151320.75</v>
      </c>
      <c r="K32" s="15">
        <f t="shared" si="1"/>
        <v>151363.95</v>
      </c>
      <c r="L32" s="15">
        <f t="shared" si="1"/>
        <v>152843.15</v>
      </c>
      <c r="M32" s="15">
        <f t="shared" si="1"/>
        <v>152843.15</v>
      </c>
      <c r="N32" s="15">
        <f t="shared" si="1"/>
        <v>151363.95</v>
      </c>
      <c r="O32" s="15">
        <f t="shared" si="1"/>
        <v>151271.25</v>
      </c>
      <c r="P32" s="15">
        <f t="shared" si="1"/>
        <v>152843.15</v>
      </c>
    </row>
    <row r="33" spans="1:16" ht="12.75">
      <c r="A33" s="4" t="s">
        <v>343</v>
      </c>
      <c r="B33" s="5" t="s">
        <v>19</v>
      </c>
      <c r="C33" s="15">
        <f>C34+C35+C36+C37+C38+C39+C40+C41</f>
        <v>70308.79000000001</v>
      </c>
      <c r="E33" s="15">
        <f>E34+E35+E36+E37</f>
        <v>0</v>
      </c>
      <c r="F33" s="15">
        <f aca="true" t="shared" si="2" ref="F33:M33">F34+F35+F36+F37</f>
        <v>0</v>
      </c>
      <c r="G33" s="15">
        <f t="shared" si="2"/>
        <v>2300</v>
      </c>
      <c r="H33" s="15">
        <f t="shared" si="2"/>
        <v>0</v>
      </c>
      <c r="I33" s="15">
        <f t="shared" si="2"/>
        <v>0</v>
      </c>
      <c r="J33" s="15">
        <f t="shared" si="2"/>
        <v>600</v>
      </c>
      <c r="K33" s="15">
        <f t="shared" si="2"/>
        <v>4825</v>
      </c>
      <c r="L33" s="15">
        <f t="shared" si="2"/>
        <v>5903</v>
      </c>
      <c r="M33" s="15">
        <f t="shared" si="2"/>
        <v>0</v>
      </c>
      <c r="N33" s="15">
        <f>N34+N35+N36+N37+N38+N39</f>
        <v>7164.790000000001</v>
      </c>
      <c r="O33" s="15">
        <f>O34+O35+O36+O37+O38+O39+O40</f>
        <v>900</v>
      </c>
      <c r="P33" s="15">
        <f>P34+P35+P36+P37+P38+P39+P40+P41</f>
        <v>48616</v>
      </c>
    </row>
    <row r="34" spans="1:16" ht="12.75">
      <c r="A34" s="4"/>
      <c r="B34" s="4" t="s">
        <v>344</v>
      </c>
      <c r="C34" s="9">
        <f aca="true" t="shared" si="3" ref="C34:C41">E34+F34+G34+H34+I34+J34+K34+L34+M34+N34+O34+P34</f>
        <v>2300</v>
      </c>
      <c r="E34" s="4"/>
      <c r="F34" s="4"/>
      <c r="G34" s="4">
        <v>2300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24" t="s">
        <v>345</v>
      </c>
      <c r="C35" s="9">
        <f t="shared" si="3"/>
        <v>600</v>
      </c>
      <c r="E35" s="4"/>
      <c r="F35" s="4"/>
      <c r="G35" s="4"/>
      <c r="H35" s="4"/>
      <c r="I35" s="4"/>
      <c r="J35" s="4">
        <v>600</v>
      </c>
      <c r="K35" s="4"/>
      <c r="L35" s="4"/>
      <c r="M35" s="4"/>
      <c r="N35" s="4"/>
      <c r="O35" s="4"/>
      <c r="P35" s="4"/>
    </row>
    <row r="36" spans="1:16" ht="12.75">
      <c r="A36" s="4"/>
      <c r="B36" s="4" t="s">
        <v>166</v>
      </c>
      <c r="C36" s="9">
        <f t="shared" si="3"/>
        <v>4825</v>
      </c>
      <c r="E36" s="4"/>
      <c r="F36" s="4"/>
      <c r="G36" s="4"/>
      <c r="H36" s="4"/>
      <c r="I36" s="4"/>
      <c r="J36" s="4"/>
      <c r="K36" s="4">
        <v>4825</v>
      </c>
      <c r="L36" s="4"/>
      <c r="M36" s="4"/>
      <c r="N36" s="4"/>
      <c r="O36" s="4"/>
      <c r="P36" s="4"/>
    </row>
    <row r="37" spans="1:16" ht="12.75">
      <c r="A37" s="4"/>
      <c r="B37" s="4" t="s">
        <v>346</v>
      </c>
      <c r="C37" s="9">
        <f t="shared" si="3"/>
        <v>5903</v>
      </c>
      <c r="E37" s="4"/>
      <c r="F37" s="4"/>
      <c r="G37" s="4"/>
      <c r="H37" s="4"/>
      <c r="I37" s="4"/>
      <c r="J37" s="4"/>
      <c r="K37" s="4"/>
      <c r="L37" s="4">
        <v>5903</v>
      </c>
      <c r="M37" s="4"/>
      <c r="N37" s="4"/>
      <c r="O37" s="4"/>
      <c r="P37" s="4"/>
    </row>
    <row r="38" spans="1:16" ht="12.75">
      <c r="A38" s="4"/>
      <c r="B38" s="4" t="s">
        <v>347</v>
      </c>
      <c r="C38" s="9">
        <f t="shared" si="3"/>
        <v>2867.86</v>
      </c>
      <c r="E38" s="4"/>
      <c r="F38" s="4"/>
      <c r="G38" s="4"/>
      <c r="H38" s="4"/>
      <c r="I38" s="4"/>
      <c r="J38" s="4"/>
      <c r="K38" s="4"/>
      <c r="L38" s="4"/>
      <c r="M38" s="4"/>
      <c r="N38" s="4">
        <v>2867.86</v>
      </c>
      <c r="O38" s="4"/>
      <c r="P38" s="4"/>
    </row>
    <row r="39" spans="1:16" ht="12.75">
      <c r="A39" s="4"/>
      <c r="B39" s="4" t="s">
        <v>348</v>
      </c>
      <c r="C39" s="9">
        <f t="shared" si="3"/>
        <v>4296.93</v>
      </c>
      <c r="E39" s="4"/>
      <c r="F39" s="4"/>
      <c r="G39" s="4"/>
      <c r="H39" s="4"/>
      <c r="I39" s="4"/>
      <c r="J39" s="4"/>
      <c r="K39" s="4"/>
      <c r="L39" s="4"/>
      <c r="M39" s="4"/>
      <c r="N39" s="4">
        <v>4296.93</v>
      </c>
      <c r="O39" s="4"/>
      <c r="P39" s="4"/>
    </row>
    <row r="40" spans="1:16" ht="12.75">
      <c r="A40" s="4"/>
      <c r="B40" s="4" t="s">
        <v>349</v>
      </c>
      <c r="C40" s="9">
        <f t="shared" si="3"/>
        <v>900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900</v>
      </c>
      <c r="P40" s="4"/>
    </row>
    <row r="41" spans="1:16" ht="12.75">
      <c r="A41" s="4"/>
      <c r="B41" s="4" t="s">
        <v>350</v>
      </c>
      <c r="C41" s="9">
        <f t="shared" si="3"/>
        <v>48616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48616</v>
      </c>
    </row>
    <row r="42" spans="1:16" ht="12.75">
      <c r="A42" s="4"/>
      <c r="B42" s="4" t="s">
        <v>56</v>
      </c>
      <c r="C42" s="17">
        <f>C32+C33</f>
        <v>1908987.89</v>
      </c>
      <c r="E42" s="17">
        <f>E32+E33</f>
        <v>152185</v>
      </c>
      <c r="F42" s="17">
        <f aca="true" t="shared" si="4" ref="F42:P42">F32+F33</f>
        <v>155343.75</v>
      </c>
      <c r="G42" s="17">
        <f t="shared" si="4"/>
        <v>165545.75</v>
      </c>
      <c r="H42" s="17">
        <f t="shared" si="4"/>
        <v>151320.75</v>
      </c>
      <c r="I42" s="17">
        <f t="shared" si="4"/>
        <v>152734.5</v>
      </c>
      <c r="J42" s="17">
        <f t="shared" si="4"/>
        <v>151920.75</v>
      </c>
      <c r="K42" s="17">
        <f t="shared" si="4"/>
        <v>156188.95</v>
      </c>
      <c r="L42" s="17">
        <f t="shared" si="4"/>
        <v>158746.15</v>
      </c>
      <c r="M42" s="17">
        <f t="shared" si="4"/>
        <v>152843.15</v>
      </c>
      <c r="N42" s="17">
        <f t="shared" si="4"/>
        <v>158528.74000000002</v>
      </c>
      <c r="O42" s="17">
        <f t="shared" si="4"/>
        <v>152171.25</v>
      </c>
      <c r="P42" s="17">
        <f t="shared" si="4"/>
        <v>201459.15</v>
      </c>
    </row>
    <row r="44" ht="12.75">
      <c r="B44" s="18" t="s">
        <v>57</v>
      </c>
    </row>
    <row r="45" ht="12.75">
      <c r="B45" s="18"/>
    </row>
    <row r="46" ht="12.75">
      <c r="B46" s="18" t="s">
        <v>58</v>
      </c>
    </row>
    <row r="47" ht="12.75">
      <c r="B47" s="18"/>
    </row>
    <row r="48" ht="12.75">
      <c r="B48" s="18" t="s">
        <v>59</v>
      </c>
    </row>
    <row r="49" ht="12.75">
      <c r="B49" s="18"/>
    </row>
    <row r="50" ht="12.75">
      <c r="B50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351</v>
      </c>
      <c r="D2" s="1"/>
      <c r="E2" s="1" t="s">
        <v>5</v>
      </c>
      <c r="F2" s="1">
        <v>19797.12</v>
      </c>
      <c r="G2" s="1">
        <v>5064.64</v>
      </c>
    </row>
    <row r="3" spans="2:7" ht="12.75">
      <c r="B3" s="2" t="s">
        <v>6</v>
      </c>
      <c r="C3" s="1">
        <v>88327.42</v>
      </c>
      <c r="D3" s="1" t="s">
        <v>7</v>
      </c>
      <c r="E3" s="1" t="s">
        <v>8</v>
      </c>
      <c r="F3" s="1">
        <v>19797.12</v>
      </c>
      <c r="G3" s="1">
        <v>14786.93</v>
      </c>
    </row>
    <row r="4" spans="2:8" ht="12.75">
      <c r="B4" s="2" t="s">
        <v>81</v>
      </c>
      <c r="C4" s="3">
        <f>F14</f>
        <v>234707.76</v>
      </c>
      <c r="D4" s="1" t="s">
        <v>7</v>
      </c>
      <c r="E4" s="1" t="s">
        <v>10</v>
      </c>
      <c r="F4" s="1">
        <v>19797.12</v>
      </c>
      <c r="G4" s="1">
        <v>21440.72</v>
      </c>
      <c r="H4" s="1">
        <v>794.11</v>
      </c>
    </row>
    <row r="5" spans="2:8" ht="12.75">
      <c r="B5" s="2" t="s">
        <v>11</v>
      </c>
      <c r="C5" s="3">
        <f>G14+H14</f>
        <v>224944.88999999998</v>
      </c>
      <c r="D5" s="1" t="s">
        <v>7</v>
      </c>
      <c r="E5" s="1" t="s">
        <v>12</v>
      </c>
      <c r="F5" s="1">
        <v>19797.12</v>
      </c>
      <c r="G5" s="1">
        <v>17320.21</v>
      </c>
      <c r="H5" s="1">
        <v>1345.03</v>
      </c>
    </row>
    <row r="6" spans="2:8" ht="12.75">
      <c r="B6" s="2" t="s">
        <v>13</v>
      </c>
      <c r="C6" s="1">
        <f>C8+C9</f>
        <v>215629.29999999996</v>
      </c>
      <c r="D6" s="1" t="s">
        <v>7</v>
      </c>
      <c r="E6" s="1" t="s">
        <v>14</v>
      </c>
      <c r="F6" s="1">
        <v>19797.12</v>
      </c>
      <c r="G6" s="1">
        <v>28366.13</v>
      </c>
      <c r="H6" s="1">
        <v>222.58</v>
      </c>
    </row>
    <row r="7" spans="2:8" ht="12.75">
      <c r="B7" s="2" t="s">
        <v>15</v>
      </c>
      <c r="D7" s="1"/>
      <c r="E7" s="1" t="s">
        <v>16</v>
      </c>
      <c r="F7" s="1">
        <v>19388.88</v>
      </c>
      <c r="G7" s="1">
        <v>19237.94</v>
      </c>
      <c r="H7" s="1">
        <v>864.89</v>
      </c>
    </row>
    <row r="8" spans="2:16" ht="12.75">
      <c r="B8" s="2" t="s">
        <v>17</v>
      </c>
      <c r="C8" s="3">
        <f>C29</f>
        <v>212209.29999999996</v>
      </c>
      <c r="D8" s="1" t="s">
        <v>7</v>
      </c>
      <c r="E8" s="3" t="s">
        <v>18</v>
      </c>
      <c r="F8" s="3">
        <v>19388.88</v>
      </c>
      <c r="G8" s="3">
        <v>21079.04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3420</v>
      </c>
      <c r="D9" s="1" t="s">
        <v>7</v>
      </c>
      <c r="E9" s="1" t="s">
        <v>20</v>
      </c>
      <c r="F9" s="1">
        <v>19388.88</v>
      </c>
      <c r="G9" s="1">
        <v>16713.6</v>
      </c>
      <c r="H9" s="1">
        <v>620.25</v>
      </c>
    </row>
    <row r="10" spans="2:8" ht="12.75">
      <c r="B10" s="2"/>
      <c r="D10" s="1"/>
      <c r="E10" s="1" t="s">
        <v>21</v>
      </c>
      <c r="F10" s="1">
        <v>19388.88</v>
      </c>
      <c r="G10" s="1">
        <v>12852.24</v>
      </c>
      <c r="H10" s="1">
        <v>1298.13</v>
      </c>
    </row>
    <row r="11" spans="2:8" ht="12.75">
      <c r="B11" s="2"/>
      <c r="D11" s="1"/>
      <c r="E11" s="1" t="s">
        <v>22</v>
      </c>
      <c r="F11" s="1">
        <v>19388.88</v>
      </c>
      <c r="G11" s="1">
        <v>21054.02</v>
      </c>
      <c r="H11" s="1">
        <v>1155.75</v>
      </c>
    </row>
    <row r="12" spans="2:8" ht="12.75">
      <c r="B12" s="2" t="s">
        <v>23</v>
      </c>
      <c r="C12" s="1">
        <v>44029.07</v>
      </c>
      <c r="D12" s="1" t="s">
        <v>7</v>
      </c>
      <c r="E12" s="1" t="s">
        <v>24</v>
      </c>
      <c r="F12" s="1">
        <v>19388.88</v>
      </c>
      <c r="G12" s="1">
        <v>19903.44</v>
      </c>
      <c r="H12" s="1">
        <v>1002.03</v>
      </c>
    </row>
    <row r="13" spans="2:8" ht="12.75">
      <c r="B13" s="2" t="s">
        <v>25</v>
      </c>
      <c r="C13" s="1">
        <f>C3+C5-C6</f>
        <v>97643.01000000004</v>
      </c>
      <c r="D13" s="1" t="s">
        <v>7</v>
      </c>
      <c r="E13" s="1" t="s">
        <v>26</v>
      </c>
      <c r="F13" s="1">
        <v>19388.88</v>
      </c>
      <c r="G13" s="1">
        <v>19202.96</v>
      </c>
      <c r="H13" s="1">
        <v>620.25</v>
      </c>
    </row>
    <row r="14" spans="2:8" ht="12.75">
      <c r="B14" s="2"/>
      <c r="D14" s="1"/>
      <c r="F14" s="3">
        <f>F2+F3+F4+F5+F6+F7+F8+F9+F10+F11+F12+F13</f>
        <v>234707.76</v>
      </c>
      <c r="G14" s="3">
        <f>G2+G3+G4+G5+G6+G7+G8+G9+G10+G11+G12+G13</f>
        <v>217021.87</v>
      </c>
      <c r="H14" s="3">
        <f>H2+H3+H4+H5+H6+H7+H8+H9+H10+H11+H12+H13</f>
        <v>7923.0199999999995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54866.280000000006</v>
      </c>
      <c r="E17" s="9">
        <v>4572.19</v>
      </c>
      <c r="F17" s="9">
        <v>4572.19</v>
      </c>
      <c r="G17" s="9">
        <v>4572.19</v>
      </c>
      <c r="H17" s="9">
        <v>4572.19</v>
      </c>
      <c r="I17" s="9">
        <v>4572.19</v>
      </c>
      <c r="J17" s="9">
        <v>4572.19</v>
      </c>
      <c r="K17" s="9">
        <v>4572.19</v>
      </c>
      <c r="L17" s="9">
        <v>4572.19</v>
      </c>
      <c r="M17" s="9">
        <v>4572.19</v>
      </c>
      <c r="N17" s="9">
        <v>4572.19</v>
      </c>
      <c r="O17" s="9">
        <v>4572.19</v>
      </c>
      <c r="P17" s="9">
        <v>4572.19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1696.9200000000003</v>
      </c>
      <c r="E18" s="9">
        <v>141.41</v>
      </c>
      <c r="F18" s="9">
        <v>141.41</v>
      </c>
      <c r="G18" s="9">
        <v>141.41</v>
      </c>
      <c r="H18" s="9">
        <v>141.41</v>
      </c>
      <c r="I18" s="9">
        <v>141.41</v>
      </c>
      <c r="J18" s="9">
        <v>141.41</v>
      </c>
      <c r="K18" s="9">
        <v>141.41</v>
      </c>
      <c r="L18" s="9">
        <v>141.41</v>
      </c>
      <c r="M18" s="9">
        <v>141.41</v>
      </c>
      <c r="N18" s="9">
        <v>141.41</v>
      </c>
      <c r="O18" s="9">
        <v>141.41</v>
      </c>
      <c r="P18" s="9">
        <v>141.41</v>
      </c>
    </row>
    <row r="19" spans="1:16" ht="12.75">
      <c r="A19" s="21">
        <v>3</v>
      </c>
      <c r="B19" s="12" t="s">
        <v>37</v>
      </c>
      <c r="C19" s="9">
        <f t="shared" si="0"/>
        <v>5719.219999999998</v>
      </c>
      <c r="E19" s="13">
        <v>1319.82</v>
      </c>
      <c r="F19" s="13">
        <v>0</v>
      </c>
      <c r="G19" s="13">
        <v>439.94</v>
      </c>
      <c r="H19" s="13">
        <v>439.94</v>
      </c>
      <c r="I19" s="13">
        <v>439.94</v>
      </c>
      <c r="J19" s="13">
        <v>439.94</v>
      </c>
      <c r="K19" s="13">
        <v>439.94</v>
      </c>
      <c r="L19" s="13">
        <v>439.94</v>
      </c>
      <c r="M19" s="13">
        <v>439.94</v>
      </c>
      <c r="N19" s="13">
        <v>439.94</v>
      </c>
      <c r="O19" s="13">
        <v>439.94</v>
      </c>
      <c r="P19" s="13">
        <v>439.94</v>
      </c>
    </row>
    <row r="20" spans="1:16" ht="12.75">
      <c r="A20" s="19">
        <v>4</v>
      </c>
      <c r="B20" s="22" t="s">
        <v>64</v>
      </c>
      <c r="C20" s="9">
        <f t="shared" si="0"/>
        <v>125.7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62.85</v>
      </c>
      <c r="P20" s="5">
        <v>62.85</v>
      </c>
    </row>
    <row r="21" spans="1:16" ht="22.5">
      <c r="A21" s="20">
        <v>5</v>
      </c>
      <c r="B21" s="12" t="s">
        <v>39</v>
      </c>
      <c r="C21" s="9">
        <f t="shared" si="0"/>
        <v>35823.35999999999</v>
      </c>
      <c r="E21" s="5">
        <v>2985.28</v>
      </c>
      <c r="F21" s="5">
        <v>2985.28</v>
      </c>
      <c r="G21" s="5">
        <v>2985.28</v>
      </c>
      <c r="H21" s="5">
        <v>2985.28</v>
      </c>
      <c r="I21" s="5">
        <v>2985.28</v>
      </c>
      <c r="J21" s="5">
        <v>2985.28</v>
      </c>
      <c r="K21" s="5">
        <v>2985.28</v>
      </c>
      <c r="L21" s="5">
        <v>2985.28</v>
      </c>
      <c r="M21" s="5">
        <v>2985.28</v>
      </c>
      <c r="N21" s="5">
        <v>2985.28</v>
      </c>
      <c r="O21" s="5">
        <v>2985.28</v>
      </c>
      <c r="P21" s="5">
        <v>2985.28</v>
      </c>
    </row>
    <row r="22" spans="1:16" ht="22.5">
      <c r="A22" s="21">
        <v>6</v>
      </c>
      <c r="B22" s="12" t="s">
        <v>41</v>
      </c>
      <c r="C22" s="9">
        <f t="shared" si="0"/>
        <v>13575.12</v>
      </c>
      <c r="E22" s="5">
        <v>1131.26</v>
      </c>
      <c r="F22" s="5">
        <v>1131.26</v>
      </c>
      <c r="G22" s="5">
        <v>1131.26</v>
      </c>
      <c r="H22" s="5">
        <v>1131.26</v>
      </c>
      <c r="I22" s="5">
        <v>1131.26</v>
      </c>
      <c r="J22" s="5">
        <v>1131.26</v>
      </c>
      <c r="K22" s="5">
        <v>1131.26</v>
      </c>
      <c r="L22" s="5">
        <v>1131.26</v>
      </c>
      <c r="M22" s="5">
        <v>1131.26</v>
      </c>
      <c r="N22" s="5">
        <v>1131.26</v>
      </c>
      <c r="O22" s="5">
        <v>1131.26</v>
      </c>
      <c r="P22" s="5">
        <v>1131.26</v>
      </c>
    </row>
    <row r="23" spans="1:16" ht="12.75">
      <c r="A23" s="19">
        <v>7</v>
      </c>
      <c r="B23" s="12" t="s">
        <v>65</v>
      </c>
      <c r="C23" s="9">
        <f t="shared" si="0"/>
        <v>2592.4799999999996</v>
      </c>
      <c r="E23" s="5"/>
      <c r="F23" s="5">
        <v>864.16</v>
      </c>
      <c r="G23" s="5">
        <v>864.16</v>
      </c>
      <c r="H23" s="5">
        <v>78.56</v>
      </c>
      <c r="I23" s="5">
        <v>78.56</v>
      </c>
      <c r="J23" s="5">
        <v>78.56</v>
      </c>
      <c r="K23" s="5">
        <v>78.56</v>
      </c>
      <c r="L23" s="5">
        <v>78.56</v>
      </c>
      <c r="M23" s="5">
        <v>78.56</v>
      </c>
      <c r="N23" s="5">
        <v>78.56</v>
      </c>
      <c r="O23" s="5">
        <v>235.68</v>
      </c>
      <c r="P23" s="5">
        <v>78.56</v>
      </c>
    </row>
    <row r="24" spans="1:16" ht="45">
      <c r="A24" s="20">
        <v>8</v>
      </c>
      <c r="B24" s="12" t="s">
        <v>66</v>
      </c>
      <c r="C24" s="9">
        <f t="shared" si="0"/>
        <v>43742.159999999996</v>
      </c>
      <c r="E24" s="15">
        <v>3645.18</v>
      </c>
      <c r="F24" s="15">
        <v>3645.18</v>
      </c>
      <c r="G24" s="15">
        <v>3645.18</v>
      </c>
      <c r="H24" s="15">
        <v>3645.18</v>
      </c>
      <c r="I24" s="15">
        <v>3645.18</v>
      </c>
      <c r="J24" s="15">
        <v>3645.18</v>
      </c>
      <c r="K24" s="15">
        <v>3645.18</v>
      </c>
      <c r="L24" s="15">
        <v>3645.18</v>
      </c>
      <c r="M24" s="15">
        <v>3645.18</v>
      </c>
      <c r="N24" s="15">
        <v>3645.18</v>
      </c>
      <c r="O24" s="15">
        <v>3645.18</v>
      </c>
      <c r="P24" s="15">
        <v>3645.18</v>
      </c>
    </row>
    <row r="25" spans="1:16" ht="12.75">
      <c r="A25" s="21">
        <v>9</v>
      </c>
      <c r="B25" s="16" t="s">
        <v>45</v>
      </c>
      <c r="C25" s="9">
        <f t="shared" si="0"/>
        <v>22625.28</v>
      </c>
      <c r="E25" s="5">
        <v>1885.44</v>
      </c>
      <c r="F25" s="5">
        <v>1885.44</v>
      </c>
      <c r="G25" s="5">
        <v>1885.44</v>
      </c>
      <c r="H25" s="5">
        <v>1885.44</v>
      </c>
      <c r="I25" s="5">
        <v>1885.44</v>
      </c>
      <c r="J25" s="5">
        <v>1885.44</v>
      </c>
      <c r="K25" s="5">
        <v>1885.44</v>
      </c>
      <c r="L25" s="5">
        <v>1885.44</v>
      </c>
      <c r="M25" s="5">
        <v>1885.44</v>
      </c>
      <c r="N25" s="5">
        <v>1885.44</v>
      </c>
      <c r="O25" s="5">
        <v>1885.44</v>
      </c>
      <c r="P25" s="5">
        <v>1885.44</v>
      </c>
    </row>
    <row r="26" spans="1:16" ht="12.75">
      <c r="A26" s="19">
        <v>10</v>
      </c>
      <c r="B26" s="12" t="s">
        <v>47</v>
      </c>
      <c r="C26" s="9">
        <f t="shared" si="0"/>
        <v>16233.58</v>
      </c>
      <c r="E26" s="5">
        <v>628.48</v>
      </c>
      <c r="F26" s="5">
        <v>1546.06</v>
      </c>
      <c r="G26" s="5">
        <v>1546.06</v>
      </c>
      <c r="H26" s="5">
        <v>1546.06</v>
      </c>
      <c r="I26" s="5">
        <v>1476.92</v>
      </c>
      <c r="J26" s="5">
        <v>1476.92</v>
      </c>
      <c r="K26" s="5">
        <v>1476.92</v>
      </c>
      <c r="L26" s="5">
        <v>1476.92</v>
      </c>
      <c r="M26" s="5">
        <v>1476.92</v>
      </c>
      <c r="N26" s="5">
        <v>1476.92</v>
      </c>
      <c r="O26" s="5">
        <v>628.48</v>
      </c>
      <c r="P26" s="5">
        <v>1476.92</v>
      </c>
    </row>
    <row r="27" spans="1:16" ht="22.5">
      <c r="A27" s="20">
        <v>11</v>
      </c>
      <c r="B27" s="12" t="s">
        <v>49</v>
      </c>
      <c r="C27" s="9">
        <f t="shared" si="0"/>
        <v>125.68</v>
      </c>
      <c r="E27" s="5">
        <v>0</v>
      </c>
      <c r="F27" s="5">
        <v>0</v>
      </c>
      <c r="G27" s="5">
        <v>0</v>
      </c>
      <c r="H27" s="5">
        <v>31.42</v>
      </c>
      <c r="I27" s="5">
        <v>31.42</v>
      </c>
      <c r="J27" s="5">
        <v>31.42</v>
      </c>
      <c r="K27" s="5"/>
      <c r="L27" s="5"/>
      <c r="M27" s="5"/>
      <c r="N27" s="5"/>
      <c r="O27" s="5">
        <v>31.42</v>
      </c>
      <c r="P27" s="5"/>
    </row>
    <row r="28" spans="1:16" ht="33.75">
      <c r="A28" s="21">
        <v>12</v>
      </c>
      <c r="B28" s="6" t="s">
        <v>51</v>
      </c>
      <c r="C28" s="9">
        <f t="shared" si="0"/>
        <v>15083.519999999997</v>
      </c>
      <c r="E28" s="15">
        <v>1256.96</v>
      </c>
      <c r="F28" s="15">
        <v>1256.96</v>
      </c>
      <c r="G28" s="15">
        <v>1256.96</v>
      </c>
      <c r="H28" s="15">
        <v>1256.96</v>
      </c>
      <c r="I28" s="15">
        <v>1256.96</v>
      </c>
      <c r="J28" s="15">
        <v>1256.96</v>
      </c>
      <c r="K28" s="15">
        <v>1256.96</v>
      </c>
      <c r="L28" s="15">
        <v>1256.96</v>
      </c>
      <c r="M28" s="15">
        <v>1256.96</v>
      </c>
      <c r="N28" s="15">
        <v>1256.96</v>
      </c>
      <c r="O28" s="15">
        <v>1256.96</v>
      </c>
      <c r="P28" s="15">
        <v>1256.96</v>
      </c>
    </row>
    <row r="29" spans="1:16" ht="12.75">
      <c r="A29" s="19"/>
      <c r="B29" s="6" t="s">
        <v>52</v>
      </c>
      <c r="C29" s="15">
        <f>SUM(C17:C28)</f>
        <v>212209.29999999996</v>
      </c>
      <c r="E29" s="15">
        <f>SUM(E17:E28)</f>
        <v>17566.02</v>
      </c>
      <c r="F29" s="15">
        <f aca="true" t="shared" si="1" ref="F29:P29">SUM(F17:F28)</f>
        <v>18027.94</v>
      </c>
      <c r="G29" s="15">
        <f t="shared" si="1"/>
        <v>18467.88</v>
      </c>
      <c r="H29" s="15">
        <f t="shared" si="1"/>
        <v>17713.699999999997</v>
      </c>
      <c r="I29" s="15">
        <f t="shared" si="1"/>
        <v>17644.559999999998</v>
      </c>
      <c r="J29" s="15">
        <f t="shared" si="1"/>
        <v>17644.559999999998</v>
      </c>
      <c r="K29" s="15">
        <f t="shared" si="1"/>
        <v>17613.14</v>
      </c>
      <c r="L29" s="15">
        <f t="shared" si="1"/>
        <v>17613.14</v>
      </c>
      <c r="M29" s="15">
        <f t="shared" si="1"/>
        <v>17613.14</v>
      </c>
      <c r="N29" s="15">
        <f t="shared" si="1"/>
        <v>17613.14</v>
      </c>
      <c r="O29" s="15">
        <f t="shared" si="1"/>
        <v>17016.09</v>
      </c>
      <c r="P29" s="15">
        <f t="shared" si="1"/>
        <v>17675.989999999998</v>
      </c>
    </row>
    <row r="30" spans="1:16" ht="12.75">
      <c r="A30" s="19">
        <v>13</v>
      </c>
      <c r="B30" s="5" t="s">
        <v>19</v>
      </c>
      <c r="C30" s="15">
        <f>C31+C32+C33+C34</f>
        <v>3420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170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3250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352</v>
      </c>
      <c r="C31" s="9">
        <f>E31+F31+G31+H31+I31+J31+K31+L31+M31+N31+O31+P31</f>
        <v>170</v>
      </c>
      <c r="E31" s="4"/>
      <c r="F31" s="4"/>
      <c r="G31" s="4"/>
      <c r="H31" s="4"/>
      <c r="I31" s="4"/>
      <c r="J31" s="4">
        <v>170</v>
      </c>
      <c r="K31" s="4"/>
      <c r="L31" s="4"/>
      <c r="M31" s="4"/>
      <c r="N31" s="4"/>
      <c r="O31" s="4"/>
      <c r="P31" s="4"/>
    </row>
    <row r="32" spans="1:16" ht="12.75">
      <c r="A32" s="4"/>
      <c r="B32" s="24" t="s">
        <v>353</v>
      </c>
      <c r="C32" s="9">
        <f>E32+F32+G32+H32+I32+J32+K32+L32+M32+N32+O32+P32</f>
        <v>3250</v>
      </c>
      <c r="E32" s="4"/>
      <c r="F32" s="4"/>
      <c r="G32" s="4"/>
      <c r="H32" s="4"/>
      <c r="I32" s="4"/>
      <c r="J32" s="4"/>
      <c r="K32" s="4"/>
      <c r="L32" s="4"/>
      <c r="M32" s="4"/>
      <c r="N32" s="4">
        <v>3250</v>
      </c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215629.29999999996</v>
      </c>
      <c r="E35" s="17">
        <f>E29+E30</f>
        <v>17566.02</v>
      </c>
      <c r="F35" s="17">
        <f aca="true" t="shared" si="3" ref="F35:P35">F29+F30</f>
        <v>18027.94</v>
      </c>
      <c r="G35" s="17">
        <f t="shared" si="3"/>
        <v>18467.88</v>
      </c>
      <c r="H35" s="17">
        <f t="shared" si="3"/>
        <v>17713.699999999997</v>
      </c>
      <c r="I35" s="17">
        <f t="shared" si="3"/>
        <v>17644.559999999998</v>
      </c>
      <c r="J35" s="17">
        <f t="shared" si="3"/>
        <v>17814.559999999998</v>
      </c>
      <c r="K35" s="17">
        <f t="shared" si="3"/>
        <v>17613.14</v>
      </c>
      <c r="L35" s="17">
        <f t="shared" si="3"/>
        <v>17613.14</v>
      </c>
      <c r="M35" s="17">
        <f t="shared" si="3"/>
        <v>17613.14</v>
      </c>
      <c r="N35" s="17">
        <f t="shared" si="3"/>
        <v>20863.14</v>
      </c>
      <c r="O35" s="17">
        <f t="shared" si="3"/>
        <v>17016.09</v>
      </c>
      <c r="P35" s="17">
        <f t="shared" si="3"/>
        <v>17675.989999999998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304</v>
      </c>
      <c r="F1" s="1" t="s">
        <v>2</v>
      </c>
      <c r="G1" s="1" t="s">
        <v>3</v>
      </c>
    </row>
    <row r="2" spans="2:7" ht="12.75">
      <c r="B2" s="2" t="s">
        <v>354</v>
      </c>
      <c r="D2" s="1"/>
      <c r="E2" s="1" t="s">
        <v>5</v>
      </c>
      <c r="F2" s="1">
        <v>1683.31</v>
      </c>
      <c r="G2" s="1">
        <v>1388.22</v>
      </c>
    </row>
    <row r="3" spans="2:7" ht="12.75">
      <c r="B3" s="2" t="s">
        <v>6</v>
      </c>
      <c r="C3" s="1">
        <v>-17812.21</v>
      </c>
      <c r="D3" s="1" t="s">
        <v>7</v>
      </c>
      <c r="E3" s="1" t="s">
        <v>8</v>
      </c>
      <c r="F3" s="1">
        <v>1683.31</v>
      </c>
      <c r="G3" s="1">
        <v>0</v>
      </c>
    </row>
    <row r="4" spans="2:7" ht="12.75">
      <c r="B4" s="2" t="s">
        <v>90</v>
      </c>
      <c r="C4" s="3">
        <f>F14</f>
        <v>20204.72</v>
      </c>
      <c r="D4" s="1" t="s">
        <v>7</v>
      </c>
      <c r="E4" s="1" t="s">
        <v>10</v>
      </c>
      <c r="F4" s="1">
        <v>1683.31</v>
      </c>
      <c r="G4" s="1">
        <v>582.18</v>
      </c>
    </row>
    <row r="5" spans="2:7" ht="12.75">
      <c r="B5" s="2" t="s">
        <v>11</v>
      </c>
      <c r="C5" s="3">
        <f>G14+H14</f>
        <v>11739.199999999999</v>
      </c>
      <c r="D5" s="1" t="s">
        <v>7</v>
      </c>
      <c r="E5" s="1" t="s">
        <v>12</v>
      </c>
      <c r="F5" s="1">
        <v>1683.31</v>
      </c>
      <c r="G5" s="1">
        <v>694</v>
      </c>
    </row>
    <row r="6" spans="2:8" ht="12.75">
      <c r="B6" s="2" t="s">
        <v>63</v>
      </c>
      <c r="C6" s="1">
        <f>C8+C9</f>
        <v>20199.839999999993</v>
      </c>
      <c r="D6" s="1" t="s">
        <v>7</v>
      </c>
      <c r="E6" s="1" t="s">
        <v>14</v>
      </c>
      <c r="F6" s="1">
        <v>1683.31</v>
      </c>
      <c r="G6" s="1">
        <v>1213.26</v>
      </c>
      <c r="H6" s="1">
        <v>981.26</v>
      </c>
    </row>
    <row r="7" spans="2:7" ht="12.75">
      <c r="B7" s="2" t="s">
        <v>15</v>
      </c>
      <c r="D7" s="1"/>
      <c r="E7" s="1" t="s">
        <v>16</v>
      </c>
      <c r="F7" s="1">
        <v>1683.31</v>
      </c>
      <c r="G7" s="1">
        <v>461.74</v>
      </c>
    </row>
    <row r="8" spans="2:16" ht="12.75">
      <c r="B8" s="2" t="s">
        <v>17</v>
      </c>
      <c r="C8" s="3">
        <f>C29</f>
        <v>20199.839999999993</v>
      </c>
      <c r="D8" s="1" t="s">
        <v>7</v>
      </c>
      <c r="E8" s="3" t="s">
        <v>18</v>
      </c>
      <c r="F8" s="3">
        <v>1683.31</v>
      </c>
      <c r="G8" s="3">
        <v>2831.94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1683.31</v>
      </c>
      <c r="G9" s="1">
        <v>636.04</v>
      </c>
    </row>
    <row r="10" spans="2:7" ht="12.75">
      <c r="B10" s="2"/>
      <c r="D10" s="1"/>
      <c r="E10" s="1" t="s">
        <v>21</v>
      </c>
      <c r="F10" s="1">
        <v>1683.31</v>
      </c>
      <c r="G10" s="1">
        <v>142.4</v>
      </c>
    </row>
    <row r="11" spans="2:7" ht="12.75">
      <c r="B11" s="2"/>
      <c r="D11" s="1"/>
      <c r="E11" s="1" t="s">
        <v>22</v>
      </c>
      <c r="F11" s="1">
        <v>1683.31</v>
      </c>
      <c r="G11" s="1">
        <v>937.35</v>
      </c>
    </row>
    <row r="12" spans="2:7" ht="12.75">
      <c r="B12" s="2" t="s">
        <v>23</v>
      </c>
      <c r="C12" s="1">
        <v>35839.03</v>
      </c>
      <c r="D12" s="1" t="s">
        <v>7</v>
      </c>
      <c r="E12" s="1" t="s">
        <v>24</v>
      </c>
      <c r="F12" s="1">
        <v>1683.31</v>
      </c>
      <c r="G12" s="1">
        <v>923.48</v>
      </c>
    </row>
    <row r="13" spans="2:7" ht="12.75">
      <c r="B13" s="2" t="s">
        <v>25</v>
      </c>
      <c r="C13" s="1">
        <f>C3+C5-C6</f>
        <v>-26272.84999999999</v>
      </c>
      <c r="D13" s="1" t="s">
        <v>7</v>
      </c>
      <c r="E13" s="1" t="s">
        <v>26</v>
      </c>
      <c r="F13" s="1">
        <v>1688.31</v>
      </c>
      <c r="G13" s="1">
        <v>947.33</v>
      </c>
    </row>
    <row r="14" spans="2:8" ht="12.75">
      <c r="B14" s="2"/>
      <c r="D14" s="1"/>
      <c r="F14" s="3">
        <f>F2+F3+F4+F5+F6+F7+F8+F9+F10+F11+F12+F13</f>
        <v>20204.72</v>
      </c>
      <c r="G14" s="3">
        <f>G2+G3+G4+G5+G6+G7+G8+G9+G10+G11+G12+G13</f>
        <v>10757.939999999999</v>
      </c>
      <c r="H14" s="3">
        <f>H2+H3+H4+H5+H6+H7+H8+H9+H10+H11+H12+H13</f>
        <v>981.26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7574.879999999998</v>
      </c>
      <c r="E17" s="9">
        <v>631.24</v>
      </c>
      <c r="F17" s="9">
        <v>631.24</v>
      </c>
      <c r="G17" s="9">
        <v>631.24</v>
      </c>
      <c r="H17" s="9">
        <v>631.24</v>
      </c>
      <c r="I17" s="9">
        <v>631.24</v>
      </c>
      <c r="J17" s="9">
        <v>631.24</v>
      </c>
      <c r="K17" s="9">
        <v>631.24</v>
      </c>
      <c r="L17" s="9">
        <v>631.24</v>
      </c>
      <c r="M17" s="9">
        <v>631.24</v>
      </c>
      <c r="N17" s="9">
        <v>631.24</v>
      </c>
      <c r="O17" s="9">
        <v>631.24</v>
      </c>
      <c r="P17" s="9">
        <v>631.24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255.36</v>
      </c>
      <c r="E18" s="9">
        <v>21.28</v>
      </c>
      <c r="F18" s="9">
        <v>21.28</v>
      </c>
      <c r="G18" s="9">
        <v>21.28</v>
      </c>
      <c r="H18" s="9">
        <v>21.28</v>
      </c>
      <c r="I18" s="9">
        <v>21.28</v>
      </c>
      <c r="J18" s="9">
        <v>21.28</v>
      </c>
      <c r="K18" s="9">
        <v>21.28</v>
      </c>
      <c r="L18" s="9">
        <v>21.28</v>
      </c>
      <c r="M18" s="9">
        <v>21.28</v>
      </c>
      <c r="N18" s="9">
        <v>21.28</v>
      </c>
      <c r="O18" s="9">
        <v>21.28</v>
      </c>
      <c r="P18" s="9">
        <v>21.28</v>
      </c>
    </row>
    <row r="19" spans="1:16" ht="12.75">
      <c r="A19" s="21">
        <v>3</v>
      </c>
      <c r="B19" s="12" t="s">
        <v>37</v>
      </c>
      <c r="C19" s="9">
        <f t="shared" si="0"/>
        <v>794.4000000000002</v>
      </c>
      <c r="E19" s="13">
        <v>66.2</v>
      </c>
      <c r="F19" s="13">
        <v>66.2</v>
      </c>
      <c r="G19" s="13">
        <v>66.2</v>
      </c>
      <c r="H19" s="13">
        <v>66.2</v>
      </c>
      <c r="I19" s="13">
        <v>66.2</v>
      </c>
      <c r="J19" s="13">
        <v>66.2</v>
      </c>
      <c r="K19" s="13">
        <v>66.2</v>
      </c>
      <c r="L19" s="13">
        <v>66.2</v>
      </c>
      <c r="M19" s="13">
        <v>66.2</v>
      </c>
      <c r="N19" s="13">
        <v>66.2</v>
      </c>
      <c r="O19" s="13">
        <v>66.2</v>
      </c>
      <c r="P19" s="13">
        <v>66.2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4709.5199999999995</v>
      </c>
      <c r="E21" s="5">
        <v>392.46</v>
      </c>
      <c r="F21" s="5">
        <v>392.46</v>
      </c>
      <c r="G21" s="5">
        <v>392.46</v>
      </c>
      <c r="H21" s="5">
        <v>392.46</v>
      </c>
      <c r="I21" s="5">
        <v>392.46</v>
      </c>
      <c r="J21" s="5">
        <v>392.46</v>
      </c>
      <c r="K21" s="5">
        <v>392.46</v>
      </c>
      <c r="L21" s="5">
        <v>392.46</v>
      </c>
      <c r="M21" s="5">
        <v>392.46</v>
      </c>
      <c r="N21" s="5">
        <v>392.46</v>
      </c>
      <c r="O21" s="5">
        <v>392.46</v>
      </c>
      <c r="P21" s="5">
        <v>392.46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21">
        <v>9</v>
      </c>
      <c r="B25" s="16" t="s">
        <v>45</v>
      </c>
      <c r="C25" s="9">
        <f t="shared" si="0"/>
        <v>3404.399999999999</v>
      </c>
      <c r="E25" s="5">
        <v>283.7</v>
      </c>
      <c r="F25" s="5">
        <v>283.7</v>
      </c>
      <c r="G25" s="5">
        <v>283.7</v>
      </c>
      <c r="H25" s="5">
        <v>283.7</v>
      </c>
      <c r="I25" s="5">
        <v>283.7</v>
      </c>
      <c r="J25" s="5">
        <v>283.7</v>
      </c>
      <c r="K25" s="5">
        <v>283.7</v>
      </c>
      <c r="L25" s="5">
        <v>283.7</v>
      </c>
      <c r="M25" s="5">
        <v>283.7</v>
      </c>
      <c r="N25" s="5">
        <v>283.7</v>
      </c>
      <c r="O25" s="5">
        <v>283.7</v>
      </c>
      <c r="P25" s="5">
        <v>283.7</v>
      </c>
    </row>
    <row r="26" spans="1:16" ht="12.75">
      <c r="A26" s="19">
        <v>10</v>
      </c>
      <c r="B26" s="12" t="s">
        <v>47</v>
      </c>
      <c r="C26" s="9">
        <f t="shared" si="0"/>
        <v>1134.8399999999997</v>
      </c>
      <c r="E26" s="5">
        <v>94.57</v>
      </c>
      <c r="F26" s="5">
        <v>94.57</v>
      </c>
      <c r="G26" s="5">
        <v>94.57</v>
      </c>
      <c r="H26" s="5">
        <v>94.57</v>
      </c>
      <c r="I26" s="5">
        <v>94.57</v>
      </c>
      <c r="J26" s="5">
        <v>94.57</v>
      </c>
      <c r="K26" s="5">
        <v>94.57</v>
      </c>
      <c r="L26" s="5">
        <v>94.57</v>
      </c>
      <c r="M26" s="5">
        <v>94.57</v>
      </c>
      <c r="N26" s="5">
        <v>94.57</v>
      </c>
      <c r="O26" s="5">
        <v>94.57</v>
      </c>
      <c r="P26" s="5">
        <v>94.57</v>
      </c>
    </row>
    <row r="27" spans="1:16" ht="22.5">
      <c r="A27" s="20">
        <v>11</v>
      </c>
      <c r="B27" s="12" t="s">
        <v>49</v>
      </c>
      <c r="C27" s="9">
        <f t="shared" si="0"/>
        <v>56.76000000000002</v>
      </c>
      <c r="E27" s="5">
        <v>4.73</v>
      </c>
      <c r="F27" s="5">
        <v>4.73</v>
      </c>
      <c r="G27" s="5">
        <v>4.73</v>
      </c>
      <c r="H27" s="5">
        <v>4.73</v>
      </c>
      <c r="I27" s="5">
        <v>4.73</v>
      </c>
      <c r="J27" s="5">
        <v>4.73</v>
      </c>
      <c r="K27" s="5">
        <v>4.73</v>
      </c>
      <c r="L27" s="5">
        <v>4.73</v>
      </c>
      <c r="M27" s="5">
        <v>4.73</v>
      </c>
      <c r="N27" s="5">
        <v>4.73</v>
      </c>
      <c r="O27" s="5">
        <v>4.73</v>
      </c>
      <c r="P27" s="5">
        <v>4.73</v>
      </c>
    </row>
    <row r="28" spans="1:16" ht="33.75">
      <c r="A28" s="21">
        <v>12</v>
      </c>
      <c r="B28" s="6" t="s">
        <v>51</v>
      </c>
      <c r="C28" s="9">
        <f t="shared" si="0"/>
        <v>2269.6799999999994</v>
      </c>
      <c r="E28" s="15">
        <v>189.14</v>
      </c>
      <c r="F28" s="15">
        <v>189.14</v>
      </c>
      <c r="G28" s="15">
        <v>189.14</v>
      </c>
      <c r="H28" s="15">
        <v>189.14</v>
      </c>
      <c r="I28" s="15">
        <v>189.14</v>
      </c>
      <c r="J28" s="15">
        <v>189.14</v>
      </c>
      <c r="K28" s="15">
        <v>189.14</v>
      </c>
      <c r="L28" s="15">
        <v>189.14</v>
      </c>
      <c r="M28" s="15">
        <v>189.14</v>
      </c>
      <c r="N28" s="15">
        <v>189.14</v>
      </c>
      <c r="O28" s="15">
        <v>189.14</v>
      </c>
      <c r="P28" s="15">
        <v>189.14</v>
      </c>
    </row>
    <row r="29" spans="1:16" ht="12.75">
      <c r="A29" s="19"/>
      <c r="B29" s="6" t="s">
        <v>52</v>
      </c>
      <c r="C29" s="15">
        <f>C17+C18+C19+C20+C21+C22+C23+C24+C25+C26+C27+C28</f>
        <v>20199.839999999993</v>
      </c>
      <c r="E29" s="15">
        <f>E17+E18+E19+E21+E22+E24+E25+E26+E27+E28</f>
        <v>1683.3200000000002</v>
      </c>
      <c r="F29" s="15">
        <f aca="true" t="shared" si="1" ref="F29:P29">F17+F18+F19+F21+F22+F24+F25+F26+F27+F28</f>
        <v>1683.3200000000002</v>
      </c>
      <c r="G29" s="15">
        <f t="shared" si="1"/>
        <v>1683.3200000000002</v>
      </c>
      <c r="H29" s="15">
        <f t="shared" si="1"/>
        <v>1683.3200000000002</v>
      </c>
      <c r="I29" s="15">
        <f t="shared" si="1"/>
        <v>1683.3200000000002</v>
      </c>
      <c r="J29" s="15">
        <f t="shared" si="1"/>
        <v>1683.3200000000002</v>
      </c>
      <c r="K29" s="15">
        <f t="shared" si="1"/>
        <v>1683.3200000000002</v>
      </c>
      <c r="L29" s="15">
        <f t="shared" si="1"/>
        <v>1683.3200000000002</v>
      </c>
      <c r="M29" s="15">
        <f t="shared" si="1"/>
        <v>1683.3200000000002</v>
      </c>
      <c r="N29" s="15">
        <f t="shared" si="1"/>
        <v>1683.3200000000002</v>
      </c>
      <c r="O29" s="15">
        <f t="shared" si="1"/>
        <v>1683.3200000000002</v>
      </c>
      <c r="P29" s="15">
        <f t="shared" si="1"/>
        <v>1683.3200000000002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20199.839999999993</v>
      </c>
      <c r="E35" s="17">
        <f>E29+E30</f>
        <v>1683.3200000000002</v>
      </c>
      <c r="F35" s="17">
        <f aca="true" t="shared" si="3" ref="F35:P35">F29+F30</f>
        <v>1683.3200000000002</v>
      </c>
      <c r="G35" s="17">
        <f t="shared" si="3"/>
        <v>1683.3200000000002</v>
      </c>
      <c r="H35" s="17">
        <f t="shared" si="3"/>
        <v>1683.3200000000002</v>
      </c>
      <c r="I35" s="17">
        <f t="shared" si="3"/>
        <v>1683.3200000000002</v>
      </c>
      <c r="J35" s="17">
        <f t="shared" si="3"/>
        <v>1683.3200000000002</v>
      </c>
      <c r="K35" s="17">
        <f t="shared" si="3"/>
        <v>1683.3200000000002</v>
      </c>
      <c r="L35" s="17">
        <f t="shared" si="3"/>
        <v>1683.3200000000002</v>
      </c>
      <c r="M35" s="17">
        <f t="shared" si="3"/>
        <v>1683.3200000000002</v>
      </c>
      <c r="N35" s="17">
        <f t="shared" si="3"/>
        <v>1683.3200000000002</v>
      </c>
      <c r="O35" s="17">
        <f t="shared" si="3"/>
        <v>1683.3200000000002</v>
      </c>
      <c r="P35" s="17">
        <f t="shared" si="3"/>
        <v>1683.3200000000002</v>
      </c>
    </row>
    <row r="36" ht="12.75">
      <c r="C36" s="1">
        <f>SUM(C17:C28)</f>
        <v>20199.839999999993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7" sqref="D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8" ht="12.75">
      <c r="B2" s="2" t="s">
        <v>355</v>
      </c>
      <c r="D2" s="1"/>
      <c r="E2" s="1" t="s">
        <v>5</v>
      </c>
      <c r="F2" s="1">
        <v>24241.14</v>
      </c>
      <c r="G2" s="1">
        <v>12898.69</v>
      </c>
      <c r="H2" s="1">
        <v>1031.3</v>
      </c>
    </row>
    <row r="3" spans="2:8" ht="12.75">
      <c r="B3" s="2" t="s">
        <v>6</v>
      </c>
      <c r="C3" s="1">
        <v>-101245.14</v>
      </c>
      <c r="D3" s="1" t="s">
        <v>7</v>
      </c>
      <c r="E3" s="1" t="s">
        <v>8</v>
      </c>
      <c r="F3" s="1">
        <v>24241.14</v>
      </c>
      <c r="G3" s="1">
        <v>25511.09</v>
      </c>
      <c r="H3" s="1">
        <v>584.45</v>
      </c>
    </row>
    <row r="4" spans="2:7" ht="12.75">
      <c r="B4" s="2" t="s">
        <v>90</v>
      </c>
      <c r="C4" s="3">
        <f>F14</f>
        <v>290893.68000000005</v>
      </c>
      <c r="D4" s="1" t="s">
        <v>7</v>
      </c>
      <c r="E4" s="1" t="s">
        <v>10</v>
      </c>
      <c r="F4" s="1">
        <v>24241.14</v>
      </c>
      <c r="G4" s="1">
        <v>19202.62</v>
      </c>
    </row>
    <row r="5" spans="2:8" ht="12.75">
      <c r="B5" s="2" t="s">
        <v>11</v>
      </c>
      <c r="C5" s="3">
        <f>G14+H14</f>
        <v>329724.81</v>
      </c>
      <c r="D5" s="1" t="s">
        <v>7</v>
      </c>
      <c r="E5" s="1" t="s">
        <v>12</v>
      </c>
      <c r="F5" s="1">
        <v>24241.14</v>
      </c>
      <c r="G5" s="1">
        <v>18693.66</v>
      </c>
      <c r="H5" s="1">
        <v>589.18</v>
      </c>
    </row>
    <row r="6" spans="2:8" ht="12.75">
      <c r="B6" s="2" t="s">
        <v>13</v>
      </c>
      <c r="C6" s="1">
        <f>C8+C9</f>
        <v>242132.2</v>
      </c>
      <c r="D6" s="1" t="s">
        <v>7</v>
      </c>
      <c r="E6" s="1" t="s">
        <v>14</v>
      </c>
      <c r="F6" s="1">
        <v>24241.14</v>
      </c>
      <c r="G6" s="1">
        <v>26076.23</v>
      </c>
      <c r="H6" s="1">
        <v>2023.05</v>
      </c>
    </row>
    <row r="7" spans="2:8" ht="12.75">
      <c r="B7" s="2" t="s">
        <v>15</v>
      </c>
      <c r="D7" s="1"/>
      <c r="E7" s="1" t="s">
        <v>16</v>
      </c>
      <c r="F7" s="1">
        <v>24241.14</v>
      </c>
      <c r="G7" s="1">
        <v>17599.4</v>
      </c>
      <c r="H7" s="1">
        <v>1479.24</v>
      </c>
    </row>
    <row r="8" spans="2:16" ht="12.75">
      <c r="B8" s="2" t="s">
        <v>17</v>
      </c>
      <c r="C8" s="3">
        <f>C29</f>
        <v>240906.87000000002</v>
      </c>
      <c r="D8" s="1" t="s">
        <v>7</v>
      </c>
      <c r="E8" s="3" t="s">
        <v>18</v>
      </c>
      <c r="F8" s="3">
        <v>24241.14</v>
      </c>
      <c r="G8" s="3">
        <v>20289.92</v>
      </c>
      <c r="H8" s="3">
        <v>1168.89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1225.33</v>
      </c>
      <c r="D9" s="1" t="s">
        <v>7</v>
      </c>
      <c r="E9" s="1" t="s">
        <v>20</v>
      </c>
      <c r="F9" s="1">
        <v>24241.14</v>
      </c>
      <c r="G9" s="1">
        <v>16043.34</v>
      </c>
    </row>
    <row r="10" spans="2:8" ht="12.75">
      <c r="B10" s="2"/>
      <c r="D10" s="1"/>
      <c r="E10" s="1" t="s">
        <v>21</v>
      </c>
      <c r="F10" s="1">
        <v>24241.14</v>
      </c>
      <c r="G10" s="1">
        <v>32528.71</v>
      </c>
      <c r="H10" s="1">
        <v>1195.08</v>
      </c>
    </row>
    <row r="11" spans="2:7" ht="12.75">
      <c r="B11" s="2"/>
      <c r="D11" s="1"/>
      <c r="E11" s="1" t="s">
        <v>22</v>
      </c>
      <c r="F11" s="1">
        <v>24241.14</v>
      </c>
      <c r="G11" s="1">
        <v>13249.74</v>
      </c>
    </row>
    <row r="12" spans="2:8" ht="12.75">
      <c r="B12" s="2" t="s">
        <v>23</v>
      </c>
      <c r="C12" s="1">
        <v>84445.83</v>
      </c>
      <c r="D12" s="1" t="s">
        <v>7</v>
      </c>
      <c r="E12" s="1" t="s">
        <v>24</v>
      </c>
      <c r="F12" s="1">
        <v>24241.14</v>
      </c>
      <c r="G12" s="1">
        <v>45986.13</v>
      </c>
      <c r="H12" s="1">
        <v>49782.37</v>
      </c>
    </row>
    <row r="13" spans="2:8" ht="12.75">
      <c r="B13" s="2" t="s">
        <v>25</v>
      </c>
      <c r="C13" s="3">
        <f>C3+C5-C6</f>
        <v>-13652.530000000028</v>
      </c>
      <c r="D13" s="1" t="s">
        <v>7</v>
      </c>
      <c r="E13" s="1" t="s">
        <v>26</v>
      </c>
      <c r="F13" s="1">
        <v>24241.14</v>
      </c>
      <c r="G13" s="1">
        <v>22902.38</v>
      </c>
      <c r="H13" s="1">
        <v>889.34</v>
      </c>
    </row>
    <row r="14" spans="2:8" ht="12.75">
      <c r="B14" s="2"/>
      <c r="D14" s="1"/>
      <c r="F14" s="3">
        <f>F2+F3+F4+F5+F6+F7+F8+F9+F10+F11+F12+F13</f>
        <v>290893.68000000005</v>
      </c>
      <c r="G14" s="3">
        <f>G2+G3+G4+G5+G6+G7+G8+G9+G10+G11+G12+G13</f>
        <v>270981.91</v>
      </c>
      <c r="H14" s="3">
        <f>H2+H3+H4+H5+H6+H7+H8+H9+H10+H11+H12+H13</f>
        <v>58742.9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67182.60000000002</v>
      </c>
      <c r="E17" s="9">
        <v>5598.55</v>
      </c>
      <c r="F17" s="9">
        <v>5598.55</v>
      </c>
      <c r="G17" s="9">
        <v>5598.55</v>
      </c>
      <c r="H17" s="9">
        <v>5598.55</v>
      </c>
      <c r="I17" s="9">
        <v>5598.55</v>
      </c>
      <c r="J17" s="9">
        <v>5598.55</v>
      </c>
      <c r="K17" s="9">
        <v>5598.55</v>
      </c>
      <c r="L17" s="9">
        <v>5598.55</v>
      </c>
      <c r="M17" s="9">
        <v>5598.55</v>
      </c>
      <c r="N17" s="9">
        <v>5598.55</v>
      </c>
      <c r="O17" s="9">
        <v>5598.55</v>
      </c>
      <c r="P17" s="9">
        <v>5598.55</v>
      </c>
    </row>
    <row r="18" spans="1:16" ht="12.75">
      <c r="A18" s="10" t="s">
        <v>34</v>
      </c>
      <c r="B18" s="8" t="s">
        <v>35</v>
      </c>
      <c r="C18" s="9">
        <f aca="true" t="shared" si="0" ref="C18:C28">E18+F18+G18+H18+I18+J18+K18+L18+M18+N18+O18+P18</f>
        <v>2077.8000000000006</v>
      </c>
      <c r="E18" s="9">
        <v>173.15</v>
      </c>
      <c r="F18" s="9">
        <v>173.15</v>
      </c>
      <c r="G18" s="9">
        <v>173.15</v>
      </c>
      <c r="H18" s="9">
        <v>173.15</v>
      </c>
      <c r="I18" s="9">
        <v>173.15</v>
      </c>
      <c r="J18" s="9">
        <v>173.15</v>
      </c>
      <c r="K18" s="9">
        <v>173.15</v>
      </c>
      <c r="L18" s="9">
        <v>173.15</v>
      </c>
      <c r="M18" s="9">
        <v>173.15</v>
      </c>
      <c r="N18" s="9">
        <v>173.15</v>
      </c>
      <c r="O18" s="9">
        <v>173.15</v>
      </c>
      <c r="P18" s="9">
        <v>173.15</v>
      </c>
    </row>
    <row r="19" spans="1:16" ht="12.75">
      <c r="A19" s="11" t="s">
        <v>36</v>
      </c>
      <c r="B19" s="12" t="s">
        <v>37</v>
      </c>
      <c r="C19" s="9">
        <f t="shared" si="0"/>
        <v>538.69</v>
      </c>
      <c r="E19" s="13">
        <v>538.69</v>
      </c>
      <c r="F19" s="13">
        <v>0</v>
      </c>
      <c r="G19" s="13">
        <v>0</v>
      </c>
      <c r="H19" s="13"/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2.75">
      <c r="A20" s="11" t="s">
        <v>38</v>
      </c>
      <c r="B20" s="12" t="s">
        <v>64</v>
      </c>
      <c r="C20" s="9">
        <f t="shared" si="0"/>
        <v>4624</v>
      </c>
      <c r="E20" s="5">
        <v>461.76</v>
      </c>
      <c r="F20" s="5">
        <v>461.76</v>
      </c>
      <c r="G20" s="5">
        <v>2761.76</v>
      </c>
      <c r="H20" s="5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476.96</v>
      </c>
      <c r="P20" s="5">
        <v>461.76</v>
      </c>
    </row>
    <row r="21" spans="1:16" ht="22.5">
      <c r="A21" s="4" t="s">
        <v>40</v>
      </c>
      <c r="B21" s="12" t="s">
        <v>39</v>
      </c>
      <c r="C21" s="9">
        <f t="shared" si="0"/>
        <v>43864.92000000001</v>
      </c>
      <c r="E21" s="5">
        <v>3655.41</v>
      </c>
      <c r="F21" s="5">
        <v>3655.41</v>
      </c>
      <c r="G21" s="5">
        <v>3655.41</v>
      </c>
      <c r="H21" s="5">
        <v>3655.41</v>
      </c>
      <c r="I21" s="5">
        <v>3655.41</v>
      </c>
      <c r="J21" s="5">
        <v>3655.41</v>
      </c>
      <c r="K21" s="5">
        <v>3655.41</v>
      </c>
      <c r="L21" s="5">
        <v>3655.41</v>
      </c>
      <c r="M21" s="5">
        <v>3655.41</v>
      </c>
      <c r="N21" s="5">
        <v>3655.41</v>
      </c>
      <c r="O21" s="5">
        <v>3655.41</v>
      </c>
      <c r="P21" s="5">
        <v>3655.41</v>
      </c>
    </row>
    <row r="22" spans="1:16" ht="22.5">
      <c r="A22" s="4" t="s">
        <v>42</v>
      </c>
      <c r="B22" s="12" t="s">
        <v>41</v>
      </c>
      <c r="C22" s="9">
        <f t="shared" si="0"/>
        <v>16622.519999999997</v>
      </c>
      <c r="E22" s="5">
        <v>1385.21</v>
      </c>
      <c r="F22" s="5">
        <v>1385.21</v>
      </c>
      <c r="G22" s="5">
        <v>1385.21</v>
      </c>
      <c r="H22" s="5">
        <v>1385.21</v>
      </c>
      <c r="I22" s="5">
        <v>1385.21</v>
      </c>
      <c r="J22" s="5">
        <v>1385.21</v>
      </c>
      <c r="K22" s="5">
        <v>1385.21</v>
      </c>
      <c r="L22" s="5">
        <v>1385.21</v>
      </c>
      <c r="M22" s="5">
        <v>1385.21</v>
      </c>
      <c r="N22" s="5">
        <v>1385.21</v>
      </c>
      <c r="O22" s="5">
        <v>1385.21</v>
      </c>
      <c r="P22" s="5">
        <v>1385.21</v>
      </c>
    </row>
    <row r="23" spans="1:16" ht="12.75">
      <c r="A23" s="4" t="s">
        <v>44</v>
      </c>
      <c r="B23" s="12" t="s">
        <v>65</v>
      </c>
      <c r="C23" s="9">
        <f t="shared" si="0"/>
        <v>772.9400000000002</v>
      </c>
      <c r="E23" s="5">
        <v>288.59</v>
      </c>
      <c r="F23" s="5">
        <v>288.59</v>
      </c>
      <c r="G23" s="5">
        <v>24.47</v>
      </c>
      <c r="H23" s="5">
        <v>24.47</v>
      </c>
      <c r="I23" s="5">
        <v>24.47</v>
      </c>
      <c r="J23" s="5">
        <v>24.47</v>
      </c>
      <c r="K23" s="5">
        <v>24.47</v>
      </c>
      <c r="L23" s="5">
        <v>24.47</v>
      </c>
      <c r="M23" s="5">
        <v>24.47</v>
      </c>
      <c r="N23" s="5">
        <v>24.47</v>
      </c>
      <c r="O23" s="5">
        <v>0</v>
      </c>
      <c r="P23" s="5">
        <v>0</v>
      </c>
    </row>
    <row r="24" spans="1:16" ht="45">
      <c r="A24" s="14" t="s">
        <v>46</v>
      </c>
      <c r="B24" s="12" t="s">
        <v>66</v>
      </c>
      <c r="C24" s="9">
        <f t="shared" si="0"/>
        <v>53561.39999999999</v>
      </c>
      <c r="E24" s="15">
        <v>4463.45</v>
      </c>
      <c r="F24" s="15">
        <v>4463.45</v>
      </c>
      <c r="G24" s="15">
        <v>4463.45</v>
      </c>
      <c r="H24" s="15">
        <v>4463.45</v>
      </c>
      <c r="I24" s="15">
        <v>4463.45</v>
      </c>
      <c r="J24" s="15">
        <v>4463.45</v>
      </c>
      <c r="K24" s="15">
        <v>4463.45</v>
      </c>
      <c r="L24" s="15">
        <v>4463.45</v>
      </c>
      <c r="M24" s="15">
        <v>4463.45</v>
      </c>
      <c r="N24" s="15">
        <v>4463.45</v>
      </c>
      <c r="O24" s="15">
        <v>4463.45</v>
      </c>
      <c r="P24" s="15">
        <v>4463.45</v>
      </c>
    </row>
    <row r="25" spans="1:16" ht="12.75">
      <c r="A25" s="14" t="s">
        <v>48</v>
      </c>
      <c r="B25" s="16" t="s">
        <v>45</v>
      </c>
      <c r="C25" s="9">
        <f t="shared" si="0"/>
        <v>27704.16</v>
      </c>
      <c r="E25" s="5">
        <v>2308.68</v>
      </c>
      <c r="F25" s="5">
        <v>2308.68</v>
      </c>
      <c r="G25" s="5">
        <v>2308.68</v>
      </c>
      <c r="H25" s="5">
        <v>2308.68</v>
      </c>
      <c r="I25" s="5">
        <v>2308.68</v>
      </c>
      <c r="J25" s="5">
        <v>2308.68</v>
      </c>
      <c r="K25" s="5">
        <v>2308.68</v>
      </c>
      <c r="L25" s="5">
        <v>2308.68</v>
      </c>
      <c r="M25" s="5">
        <v>2308.68</v>
      </c>
      <c r="N25" s="5">
        <v>2308.68</v>
      </c>
      <c r="O25" s="5">
        <v>2308.68</v>
      </c>
      <c r="P25" s="5">
        <v>2308.68</v>
      </c>
    </row>
    <row r="26" spans="1:16" ht="12.75">
      <c r="A26" s="4" t="s">
        <v>50</v>
      </c>
      <c r="B26" s="12" t="s">
        <v>47</v>
      </c>
      <c r="C26" s="9">
        <f t="shared" si="0"/>
        <v>5488.400000000001</v>
      </c>
      <c r="E26" s="5">
        <v>0</v>
      </c>
      <c r="F26" s="5">
        <v>0</v>
      </c>
      <c r="G26" s="5">
        <v>0</v>
      </c>
      <c r="H26" s="5">
        <v>2732</v>
      </c>
      <c r="I26" s="5">
        <v>0</v>
      </c>
      <c r="J26" s="5">
        <v>0</v>
      </c>
      <c r="K26" s="5">
        <v>0</v>
      </c>
      <c r="L26" s="5">
        <v>0</v>
      </c>
      <c r="M26" s="5">
        <v>2731.93</v>
      </c>
      <c r="N26" s="5">
        <v>0</v>
      </c>
      <c r="O26" s="5">
        <v>0</v>
      </c>
      <c r="P26" s="5">
        <v>24.47</v>
      </c>
    </row>
    <row r="27" spans="1:16" ht="22.5">
      <c r="A27" s="4" t="s">
        <v>53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14" t="s">
        <v>117</v>
      </c>
      <c r="B28" s="6" t="s">
        <v>51</v>
      </c>
      <c r="C28" s="9">
        <f t="shared" si="0"/>
        <v>18469.439999999995</v>
      </c>
      <c r="E28" s="15">
        <v>1539.12</v>
      </c>
      <c r="F28" s="15">
        <v>1539.12</v>
      </c>
      <c r="G28" s="15">
        <v>1539.12</v>
      </c>
      <c r="H28" s="15">
        <v>1539.12</v>
      </c>
      <c r="I28" s="15">
        <v>1539.12</v>
      </c>
      <c r="J28" s="15">
        <v>1539.12</v>
      </c>
      <c r="K28" s="15">
        <v>1539.12</v>
      </c>
      <c r="L28" s="15">
        <v>1539.12</v>
      </c>
      <c r="M28" s="15">
        <v>1539.12</v>
      </c>
      <c r="N28" s="15">
        <v>1539.12</v>
      </c>
      <c r="O28" s="15">
        <v>1539.12</v>
      </c>
      <c r="P28" s="15">
        <v>1539.12</v>
      </c>
    </row>
    <row r="29" spans="1:16" ht="12.75">
      <c r="A29" s="14"/>
      <c r="B29" s="6" t="s">
        <v>52</v>
      </c>
      <c r="C29" s="15">
        <f>SUM(C17:C28)</f>
        <v>240906.87000000002</v>
      </c>
      <c r="D29" s="27"/>
      <c r="E29" s="15">
        <f>SUM(E17:E28)</f>
        <v>20412.61</v>
      </c>
      <c r="F29" s="15">
        <f aca="true" t="shared" si="1" ref="F29:P29">SUM(F17:F28)</f>
        <v>19873.92</v>
      </c>
      <c r="G29" s="15">
        <f t="shared" si="1"/>
        <v>21909.799999999996</v>
      </c>
      <c r="H29" s="15">
        <f t="shared" si="1"/>
        <v>21880.039999999997</v>
      </c>
      <c r="I29" s="15">
        <f t="shared" si="1"/>
        <v>19148.039999999997</v>
      </c>
      <c r="J29" s="15">
        <f t="shared" si="1"/>
        <v>19148.039999999997</v>
      </c>
      <c r="K29" s="15">
        <f t="shared" si="1"/>
        <v>19148.039999999997</v>
      </c>
      <c r="L29" s="15">
        <f t="shared" si="1"/>
        <v>19148.039999999997</v>
      </c>
      <c r="M29" s="15">
        <f t="shared" si="1"/>
        <v>21879.969999999998</v>
      </c>
      <c r="N29" s="15">
        <f t="shared" si="1"/>
        <v>19148.039999999997</v>
      </c>
      <c r="O29" s="15">
        <f t="shared" si="1"/>
        <v>19600.53</v>
      </c>
      <c r="P29" s="15">
        <f t="shared" si="1"/>
        <v>19609.8</v>
      </c>
    </row>
    <row r="30" spans="1:16" ht="12.75">
      <c r="A30" s="4" t="s">
        <v>118</v>
      </c>
      <c r="B30" s="5" t="s">
        <v>19</v>
      </c>
      <c r="C30" s="15">
        <f>C31+C32+C33+C34</f>
        <v>1225.33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833.33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392</v>
      </c>
      <c r="P30" s="15">
        <f t="shared" si="2"/>
        <v>0</v>
      </c>
    </row>
    <row r="31" spans="1:16" ht="12.75">
      <c r="A31" s="4"/>
      <c r="B31" s="4" t="s">
        <v>145</v>
      </c>
      <c r="C31" s="9">
        <f>E31+F31+G31+H31+I31+J31+K31+L31+M31+N31+O31+P31</f>
        <v>833.33</v>
      </c>
      <c r="E31" s="4"/>
      <c r="F31" s="4"/>
      <c r="G31" s="4"/>
      <c r="H31" s="4"/>
      <c r="I31" s="4"/>
      <c r="J31" s="4"/>
      <c r="K31" s="4">
        <v>833.33</v>
      </c>
      <c r="L31" s="4"/>
      <c r="M31" s="4"/>
      <c r="N31" s="4"/>
      <c r="O31" s="4"/>
      <c r="P31" s="4"/>
    </row>
    <row r="32" spans="1:16" ht="12.75">
      <c r="A32" s="4"/>
      <c r="B32" s="24" t="s">
        <v>356</v>
      </c>
      <c r="C32" s="9">
        <f>E32+F32+G32+H32+I32+J32+K32+L32+M32+N32+O32+P32</f>
        <v>392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392</v>
      </c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242132.2</v>
      </c>
      <c r="E35" s="17">
        <f>E29+E30</f>
        <v>20412.61</v>
      </c>
      <c r="F35" s="17">
        <f aca="true" t="shared" si="3" ref="F35:P35">F29+F30</f>
        <v>19873.92</v>
      </c>
      <c r="G35" s="17">
        <f t="shared" si="3"/>
        <v>21909.799999999996</v>
      </c>
      <c r="H35" s="17">
        <f t="shared" si="3"/>
        <v>21880.039999999997</v>
      </c>
      <c r="I35" s="17">
        <f t="shared" si="3"/>
        <v>19148.039999999997</v>
      </c>
      <c r="J35" s="17">
        <f t="shared" si="3"/>
        <v>19148.039999999997</v>
      </c>
      <c r="K35" s="17">
        <f t="shared" si="3"/>
        <v>19981.37</v>
      </c>
      <c r="L35" s="17">
        <f t="shared" si="3"/>
        <v>19148.039999999997</v>
      </c>
      <c r="M35" s="17">
        <f t="shared" si="3"/>
        <v>21879.969999999998</v>
      </c>
      <c r="N35" s="17">
        <f t="shared" si="3"/>
        <v>19148.039999999997</v>
      </c>
      <c r="O35" s="17">
        <f t="shared" si="3"/>
        <v>19992.53</v>
      </c>
      <c r="P35" s="17">
        <f t="shared" si="3"/>
        <v>19609.8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200</v>
      </c>
      <c r="F1" s="1" t="s">
        <v>2</v>
      </c>
      <c r="G1" s="1" t="s">
        <v>3</v>
      </c>
    </row>
    <row r="2" spans="2:7" ht="12.75">
      <c r="B2" s="2" t="s">
        <v>357</v>
      </c>
      <c r="D2" s="1"/>
      <c r="E2" s="1" t="s">
        <v>5</v>
      </c>
      <c r="F2" s="1">
        <v>6165.18</v>
      </c>
      <c r="G2" s="1">
        <v>4611.41</v>
      </c>
    </row>
    <row r="3" spans="2:8" ht="12.75">
      <c r="B3" s="2" t="s">
        <v>6</v>
      </c>
      <c r="C3" s="1">
        <v>39191.28</v>
      </c>
      <c r="D3" s="1" t="s">
        <v>7</v>
      </c>
      <c r="E3" s="1" t="s">
        <v>8</v>
      </c>
      <c r="F3" s="1">
        <v>6165.18</v>
      </c>
      <c r="G3" s="1">
        <v>6621.3</v>
      </c>
      <c r="H3" s="1">
        <v>112.63</v>
      </c>
    </row>
    <row r="4" spans="2:8" ht="12.75">
      <c r="B4" s="2" t="s">
        <v>81</v>
      </c>
      <c r="C4" s="3">
        <f>F14</f>
        <v>73982.16</v>
      </c>
      <c r="D4" s="1" t="s">
        <v>7</v>
      </c>
      <c r="E4" s="1" t="s">
        <v>10</v>
      </c>
      <c r="F4" s="1">
        <v>6165.18</v>
      </c>
      <c r="G4" s="1">
        <v>11830.77</v>
      </c>
      <c r="H4" s="1">
        <v>378.8</v>
      </c>
    </row>
    <row r="5" spans="2:7" ht="12.75">
      <c r="B5" s="2" t="s">
        <v>11</v>
      </c>
      <c r="C5" s="3">
        <f>G14+H14</f>
        <v>71140.79</v>
      </c>
      <c r="D5" s="1" t="s">
        <v>7</v>
      </c>
      <c r="E5" s="1" t="s">
        <v>12</v>
      </c>
      <c r="F5" s="1">
        <v>6165.18</v>
      </c>
      <c r="G5" s="1">
        <v>5763.22</v>
      </c>
    </row>
    <row r="6" spans="2:7" ht="12.75">
      <c r="B6" s="2" t="s">
        <v>13</v>
      </c>
      <c r="C6" s="1">
        <f>C8+C9</f>
        <v>78049.38</v>
      </c>
      <c r="D6" s="1" t="s">
        <v>7</v>
      </c>
      <c r="E6" s="1" t="s">
        <v>14</v>
      </c>
      <c r="F6" s="1">
        <v>6165.18</v>
      </c>
      <c r="G6" s="1">
        <v>4503.98</v>
      </c>
    </row>
    <row r="7" spans="2:7" ht="12.75">
      <c r="B7" s="2" t="s">
        <v>15</v>
      </c>
      <c r="D7" s="1"/>
      <c r="E7" s="1" t="s">
        <v>16</v>
      </c>
      <c r="F7" s="1">
        <v>6165.18</v>
      </c>
      <c r="G7" s="1">
        <v>5381.46</v>
      </c>
    </row>
    <row r="8" spans="2:16" ht="12.75">
      <c r="B8" s="2" t="s">
        <v>17</v>
      </c>
      <c r="C8" s="3">
        <f>C29</f>
        <v>64181.05</v>
      </c>
      <c r="D8" s="1" t="s">
        <v>7</v>
      </c>
      <c r="E8" s="3" t="s">
        <v>18</v>
      </c>
      <c r="F8" s="3">
        <v>6165.18</v>
      </c>
      <c r="G8" s="3">
        <v>5381.46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13868.33</v>
      </c>
      <c r="D9" s="1" t="s">
        <v>7</v>
      </c>
      <c r="E9" s="1" t="s">
        <v>20</v>
      </c>
      <c r="F9" s="1">
        <v>6165.18</v>
      </c>
      <c r="G9" s="1">
        <v>4543.56</v>
      </c>
    </row>
    <row r="10" spans="2:7" ht="12.75">
      <c r="B10" s="2"/>
      <c r="D10" s="1"/>
      <c r="E10" s="1" t="s">
        <v>21</v>
      </c>
      <c r="F10" s="1">
        <v>6165.18</v>
      </c>
      <c r="G10" s="1">
        <v>6424.74</v>
      </c>
    </row>
    <row r="11" spans="2:7" ht="12.75">
      <c r="B11" s="2"/>
      <c r="D11" s="1"/>
      <c r="E11" s="1" t="s">
        <v>22</v>
      </c>
      <c r="F11" s="1">
        <v>6165.18</v>
      </c>
      <c r="G11" s="1">
        <v>7040.88</v>
      </c>
    </row>
    <row r="12" spans="2:7" ht="12.75">
      <c r="B12" s="2" t="s">
        <v>23</v>
      </c>
      <c r="C12" s="1">
        <v>12301.37</v>
      </c>
      <c r="D12" s="1" t="s">
        <v>7</v>
      </c>
      <c r="E12" s="1" t="s">
        <v>24</v>
      </c>
      <c r="F12" s="1">
        <v>6165.18</v>
      </c>
      <c r="G12" s="1">
        <v>2327.22</v>
      </c>
    </row>
    <row r="13" spans="2:8" ht="12.75">
      <c r="B13" s="2" t="s">
        <v>25</v>
      </c>
      <c r="C13" s="1">
        <f>C3+C5-C6</f>
        <v>32282.689999999988</v>
      </c>
      <c r="D13" s="1" t="s">
        <v>7</v>
      </c>
      <c r="E13" s="1" t="s">
        <v>26</v>
      </c>
      <c r="F13" s="1">
        <v>6165.18</v>
      </c>
      <c r="G13" s="1">
        <v>5378.94</v>
      </c>
      <c r="H13" s="1">
        <v>840.42</v>
      </c>
    </row>
    <row r="14" spans="2:8" ht="12.75">
      <c r="B14" s="2"/>
      <c r="D14" s="1"/>
      <c r="F14" s="3">
        <f>F2+F3+F4+F5+F6+F7+F8+F9+F10+F11+F12+F13</f>
        <v>73982.16</v>
      </c>
      <c r="G14" s="3">
        <f>G2+G3+G4+G5+G6+G7+G8+G9+G10+G11+G12+G13</f>
        <v>69808.93999999999</v>
      </c>
      <c r="H14" s="3">
        <f>H2+H3+H4+H5+H6+H7+H8+H9+H10+H11+H12+H13</f>
        <v>1331.85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17086.320000000003</v>
      </c>
      <c r="E17" s="9">
        <v>1423.86</v>
      </c>
      <c r="F17" s="9">
        <v>1423.86</v>
      </c>
      <c r="G17" s="9">
        <v>1423.86</v>
      </c>
      <c r="H17" s="9">
        <v>1423.86</v>
      </c>
      <c r="I17" s="9">
        <v>1423.86</v>
      </c>
      <c r="J17" s="9">
        <v>1423.86</v>
      </c>
      <c r="K17" s="9">
        <v>1423.86</v>
      </c>
      <c r="L17" s="9">
        <v>1423.86</v>
      </c>
      <c r="M17" s="9">
        <v>1423.86</v>
      </c>
      <c r="N17" s="9">
        <v>1423.86</v>
      </c>
      <c r="O17" s="9">
        <v>1423.86</v>
      </c>
      <c r="P17" s="9">
        <v>1423.86</v>
      </c>
    </row>
    <row r="18" spans="1:16" ht="12.75">
      <c r="A18" s="10" t="s">
        <v>34</v>
      </c>
      <c r="B18" s="8" t="s">
        <v>35</v>
      </c>
      <c r="C18" s="9">
        <f aca="true" t="shared" si="0" ref="C18:C28">E18+F18+G18+H18+I18+J18+K18+L18+M18+N18+O18+P18</f>
        <v>528.4800000000001</v>
      </c>
      <c r="E18" s="9">
        <v>44.04</v>
      </c>
      <c r="F18" s="9">
        <v>44.04</v>
      </c>
      <c r="G18" s="9">
        <v>44.04</v>
      </c>
      <c r="H18" s="9">
        <v>44.04</v>
      </c>
      <c r="I18" s="9">
        <v>44.04</v>
      </c>
      <c r="J18" s="9">
        <v>44.04</v>
      </c>
      <c r="K18" s="9">
        <v>44.04</v>
      </c>
      <c r="L18" s="9">
        <v>44.04</v>
      </c>
      <c r="M18" s="9">
        <v>44.04</v>
      </c>
      <c r="N18" s="9">
        <v>44.04</v>
      </c>
      <c r="O18" s="9">
        <v>44.04</v>
      </c>
      <c r="P18" s="9">
        <v>44.04</v>
      </c>
    </row>
    <row r="19" spans="1:16" ht="12.75">
      <c r="A19" s="11" t="s">
        <v>36</v>
      </c>
      <c r="B19" s="12" t="s">
        <v>37</v>
      </c>
      <c r="C19" s="9">
        <f t="shared" si="0"/>
        <v>1096</v>
      </c>
      <c r="E19" s="13">
        <v>137</v>
      </c>
      <c r="F19" s="13">
        <v>0</v>
      </c>
      <c r="G19" s="13">
        <v>0</v>
      </c>
      <c r="H19" s="13"/>
      <c r="I19" s="13">
        <v>137</v>
      </c>
      <c r="J19" s="13">
        <v>137</v>
      </c>
      <c r="K19" s="13">
        <v>137</v>
      </c>
      <c r="L19" s="13">
        <v>137</v>
      </c>
      <c r="M19" s="13">
        <v>137</v>
      </c>
      <c r="N19" s="13">
        <v>137</v>
      </c>
      <c r="O19" s="13">
        <v>0</v>
      </c>
      <c r="P19" s="13">
        <v>137</v>
      </c>
    </row>
    <row r="20" spans="1:16" ht="12.75">
      <c r="A20" s="11" t="s">
        <v>38</v>
      </c>
      <c r="B20" s="12" t="s">
        <v>64</v>
      </c>
      <c r="C20" s="9">
        <f t="shared" si="0"/>
        <v>2891.4000000000005</v>
      </c>
      <c r="E20" s="5">
        <v>117.42</v>
      </c>
      <c r="F20" s="5">
        <v>117.42</v>
      </c>
      <c r="G20" s="5">
        <v>2417.42</v>
      </c>
      <c r="H20" s="5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19.57</v>
      </c>
      <c r="P20" s="5">
        <v>219.57</v>
      </c>
    </row>
    <row r="21" spans="1:16" ht="22.5">
      <c r="A21" s="4" t="s">
        <v>40</v>
      </c>
      <c r="B21" s="12" t="s">
        <v>39</v>
      </c>
      <c r="C21" s="9">
        <f t="shared" si="0"/>
        <v>11156.039999999999</v>
      </c>
      <c r="E21" s="5">
        <v>929.67</v>
      </c>
      <c r="F21" s="5">
        <v>929.67</v>
      </c>
      <c r="G21" s="5">
        <v>929.67</v>
      </c>
      <c r="H21" s="5">
        <v>929.67</v>
      </c>
      <c r="I21" s="5">
        <v>929.67</v>
      </c>
      <c r="J21" s="5">
        <v>929.67</v>
      </c>
      <c r="K21" s="5">
        <v>929.67</v>
      </c>
      <c r="L21" s="5">
        <v>929.67</v>
      </c>
      <c r="M21" s="5">
        <v>929.67</v>
      </c>
      <c r="N21" s="5">
        <v>929.67</v>
      </c>
      <c r="O21" s="5">
        <v>929.67</v>
      </c>
      <c r="P21" s="5">
        <v>929.67</v>
      </c>
    </row>
    <row r="22" spans="1:16" ht="22.5">
      <c r="A22" s="4" t="s">
        <v>42</v>
      </c>
      <c r="B22" s="12" t="s">
        <v>41</v>
      </c>
      <c r="C22" s="9">
        <f t="shared" si="0"/>
        <v>4227.600000000001</v>
      </c>
      <c r="E22" s="5">
        <v>352.3</v>
      </c>
      <c r="F22" s="5">
        <v>352.3</v>
      </c>
      <c r="G22" s="5">
        <v>352.3</v>
      </c>
      <c r="H22" s="5">
        <v>352.3</v>
      </c>
      <c r="I22" s="5">
        <v>352.3</v>
      </c>
      <c r="J22" s="5">
        <v>352.3</v>
      </c>
      <c r="K22" s="5">
        <v>352.3</v>
      </c>
      <c r="L22" s="5">
        <v>352.3</v>
      </c>
      <c r="M22" s="5">
        <v>352.3</v>
      </c>
      <c r="N22" s="5">
        <v>352.3</v>
      </c>
      <c r="O22" s="5">
        <v>352.3</v>
      </c>
      <c r="P22" s="5">
        <v>352.3</v>
      </c>
    </row>
    <row r="23" spans="1:16" ht="12.75">
      <c r="A23" s="4" t="s">
        <v>44</v>
      </c>
      <c r="B23" s="12" t="s">
        <v>65</v>
      </c>
      <c r="C23" s="9">
        <f t="shared" si="0"/>
        <v>342.3999999999999</v>
      </c>
      <c r="E23" s="5">
        <v>73.4</v>
      </c>
      <c r="F23" s="5">
        <v>73.4</v>
      </c>
      <c r="G23" s="5">
        <v>24.45</v>
      </c>
      <c r="H23" s="5">
        <v>24.45</v>
      </c>
      <c r="I23" s="5">
        <v>24.45</v>
      </c>
      <c r="J23" s="5">
        <v>24.45</v>
      </c>
      <c r="K23" s="5">
        <v>24.45</v>
      </c>
      <c r="L23" s="5">
        <v>24.45</v>
      </c>
      <c r="M23" s="5">
        <v>24.45</v>
      </c>
      <c r="N23" s="5">
        <v>24.45</v>
      </c>
      <c r="O23" s="5">
        <v>0</v>
      </c>
      <c r="P23" s="5">
        <v>0</v>
      </c>
    </row>
    <row r="24" spans="1:16" ht="45">
      <c r="A24" s="14" t="s">
        <v>46</v>
      </c>
      <c r="B24" s="12" t="s">
        <v>66</v>
      </c>
      <c r="C24" s="9">
        <f t="shared" si="0"/>
        <v>13622.160000000002</v>
      </c>
      <c r="E24" s="15">
        <v>1135.18</v>
      </c>
      <c r="F24" s="15">
        <v>1135.18</v>
      </c>
      <c r="G24" s="15">
        <v>1135.18</v>
      </c>
      <c r="H24" s="15">
        <v>1135.18</v>
      </c>
      <c r="I24" s="15">
        <v>1135.18</v>
      </c>
      <c r="J24" s="15">
        <v>1135.18</v>
      </c>
      <c r="K24" s="15">
        <v>1135.18</v>
      </c>
      <c r="L24" s="15">
        <v>1135.18</v>
      </c>
      <c r="M24" s="15">
        <v>1135.18</v>
      </c>
      <c r="N24" s="15">
        <v>1135.18</v>
      </c>
      <c r="O24" s="15">
        <v>1135.18</v>
      </c>
      <c r="P24" s="15">
        <v>1135.18</v>
      </c>
    </row>
    <row r="25" spans="1:16" ht="12.75">
      <c r="A25" s="14" t="s">
        <v>48</v>
      </c>
      <c r="B25" s="16" t="s">
        <v>45</v>
      </c>
      <c r="C25" s="9">
        <f t="shared" si="0"/>
        <v>7045.919999999999</v>
      </c>
      <c r="E25" s="5">
        <v>587.16</v>
      </c>
      <c r="F25" s="5">
        <v>587.16</v>
      </c>
      <c r="G25" s="5">
        <v>587.16</v>
      </c>
      <c r="H25" s="5">
        <v>587.16</v>
      </c>
      <c r="I25" s="5">
        <v>587.16</v>
      </c>
      <c r="J25" s="5">
        <v>587.16</v>
      </c>
      <c r="K25" s="5">
        <v>587.16</v>
      </c>
      <c r="L25" s="5">
        <v>587.16</v>
      </c>
      <c r="M25" s="5">
        <v>587.16</v>
      </c>
      <c r="N25" s="5">
        <v>587.16</v>
      </c>
      <c r="O25" s="5">
        <v>587.16</v>
      </c>
      <c r="P25" s="5">
        <v>587.16</v>
      </c>
    </row>
    <row r="26" spans="1:16" ht="12.75">
      <c r="A26" s="4" t="s">
        <v>50</v>
      </c>
      <c r="B26" s="12" t="s">
        <v>47</v>
      </c>
      <c r="C26" s="9">
        <f t="shared" si="0"/>
        <v>1487.45</v>
      </c>
      <c r="E26" s="5">
        <v>0</v>
      </c>
      <c r="F26" s="5">
        <v>0</v>
      </c>
      <c r="G26" s="5">
        <v>0</v>
      </c>
      <c r="H26" s="5">
        <v>694.8</v>
      </c>
      <c r="I26" s="5">
        <v>0</v>
      </c>
      <c r="J26" s="5">
        <v>0</v>
      </c>
      <c r="K26" s="5">
        <v>0</v>
      </c>
      <c r="L26" s="5">
        <v>0</v>
      </c>
      <c r="M26" s="5">
        <v>694.8</v>
      </c>
      <c r="N26" s="5">
        <v>0</v>
      </c>
      <c r="O26" s="5">
        <v>73.4</v>
      </c>
      <c r="P26" s="5">
        <v>24.45</v>
      </c>
    </row>
    <row r="27" spans="1:16" ht="22.5">
      <c r="A27" s="4" t="s">
        <v>53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14" t="s">
        <v>117</v>
      </c>
      <c r="B28" s="6" t="s">
        <v>51</v>
      </c>
      <c r="C28" s="9">
        <f t="shared" si="0"/>
        <v>4697.28</v>
      </c>
      <c r="E28" s="15">
        <v>391.44</v>
      </c>
      <c r="F28" s="15">
        <v>391.44</v>
      </c>
      <c r="G28" s="15">
        <v>391.44</v>
      </c>
      <c r="H28" s="15">
        <v>391.44</v>
      </c>
      <c r="I28" s="15">
        <v>391.44</v>
      </c>
      <c r="J28" s="15">
        <v>391.44</v>
      </c>
      <c r="K28" s="15">
        <v>391.44</v>
      </c>
      <c r="L28" s="15">
        <v>391.44</v>
      </c>
      <c r="M28" s="15">
        <v>391.44</v>
      </c>
      <c r="N28" s="15">
        <v>391.44</v>
      </c>
      <c r="O28" s="15">
        <v>391.44</v>
      </c>
      <c r="P28" s="15">
        <v>391.44</v>
      </c>
    </row>
    <row r="29" spans="1:16" ht="12.75">
      <c r="A29" s="14"/>
      <c r="B29" s="6" t="s">
        <v>52</v>
      </c>
      <c r="C29" s="15">
        <f>SUM(C17:C28)</f>
        <v>64181.05</v>
      </c>
      <c r="D29" s="27"/>
      <c r="E29" s="15">
        <f>SUM(E17:E28)</f>
        <v>5191.469999999999</v>
      </c>
      <c r="F29" s="15">
        <f aca="true" t="shared" si="1" ref="F29:P29">SUM(F17:F28)</f>
        <v>5054.469999999999</v>
      </c>
      <c r="G29" s="15">
        <f t="shared" si="1"/>
        <v>7305.5199999999995</v>
      </c>
      <c r="H29" s="15">
        <f t="shared" si="1"/>
        <v>5582.9</v>
      </c>
      <c r="I29" s="15">
        <f t="shared" si="1"/>
        <v>5025.099999999999</v>
      </c>
      <c r="J29" s="15">
        <f t="shared" si="1"/>
        <v>5025.099999999999</v>
      </c>
      <c r="K29" s="15">
        <f t="shared" si="1"/>
        <v>5025.099999999999</v>
      </c>
      <c r="L29" s="15">
        <f t="shared" si="1"/>
        <v>5025.099999999999</v>
      </c>
      <c r="M29" s="15">
        <f t="shared" si="1"/>
        <v>5719.9</v>
      </c>
      <c r="N29" s="15">
        <f t="shared" si="1"/>
        <v>5025.099999999999</v>
      </c>
      <c r="O29" s="15">
        <f t="shared" si="1"/>
        <v>4956.619999999999</v>
      </c>
      <c r="P29" s="15">
        <f t="shared" si="1"/>
        <v>5244.669999999999</v>
      </c>
    </row>
    <row r="30" spans="1:16" ht="12.75">
      <c r="A30" s="4" t="s">
        <v>118</v>
      </c>
      <c r="B30" s="5" t="s">
        <v>19</v>
      </c>
      <c r="C30" s="15">
        <f>C31+C32+C33+C34</f>
        <v>13868.33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7650</v>
      </c>
      <c r="I30" s="15">
        <f t="shared" si="2"/>
        <v>0</v>
      </c>
      <c r="J30" s="15">
        <f t="shared" si="2"/>
        <v>190</v>
      </c>
      <c r="K30" s="15">
        <f t="shared" si="2"/>
        <v>833.33</v>
      </c>
      <c r="L30" s="15">
        <f t="shared" si="2"/>
        <v>0</v>
      </c>
      <c r="M30" s="15">
        <f t="shared" si="2"/>
        <v>5195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358</v>
      </c>
      <c r="C31" s="9">
        <f>E31+F31+G31+H31+I31+J31+K31+L31+M31+N31+O31+P31</f>
        <v>7650</v>
      </c>
      <c r="E31" s="4"/>
      <c r="F31" s="4"/>
      <c r="G31" s="4"/>
      <c r="H31" s="4">
        <v>7650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128</v>
      </c>
      <c r="C32" s="9">
        <f>E32+F32+G32+H32+I32+J32+K32+L32+M32+N32+O32+P32</f>
        <v>190</v>
      </c>
      <c r="E32" s="4"/>
      <c r="F32" s="4"/>
      <c r="G32" s="4"/>
      <c r="H32" s="4"/>
      <c r="I32" s="4"/>
      <c r="J32" s="4">
        <v>190</v>
      </c>
      <c r="K32" s="4"/>
      <c r="L32" s="4"/>
      <c r="M32" s="4"/>
      <c r="N32" s="4"/>
      <c r="O32" s="4"/>
      <c r="P32" s="4"/>
    </row>
    <row r="33" spans="1:16" ht="12.75">
      <c r="A33" s="4"/>
      <c r="B33" s="4" t="s">
        <v>145</v>
      </c>
      <c r="C33" s="9">
        <f>E33+F33+G33+H33+I33+J33+K33+L33+M33+N33+O33+P33</f>
        <v>833.33</v>
      </c>
      <c r="E33" s="4"/>
      <c r="F33" s="4"/>
      <c r="G33" s="4"/>
      <c r="H33" s="4"/>
      <c r="I33" s="4"/>
      <c r="J33" s="4"/>
      <c r="K33" s="4">
        <v>833.33</v>
      </c>
      <c r="L33" s="4"/>
      <c r="M33" s="4"/>
      <c r="N33" s="4"/>
      <c r="O33" s="4"/>
      <c r="P33" s="4"/>
    </row>
    <row r="34" spans="1:16" ht="12.75">
      <c r="A34" s="4"/>
      <c r="B34" s="4" t="s">
        <v>313</v>
      </c>
      <c r="C34" s="9">
        <f>E34+F34+G34+H34+I34+J34+K34+L34+M34+N34+O34+P34</f>
        <v>5195</v>
      </c>
      <c r="E34" s="4"/>
      <c r="F34" s="4"/>
      <c r="G34" s="4"/>
      <c r="H34" s="4"/>
      <c r="I34" s="4"/>
      <c r="J34" s="4"/>
      <c r="K34" s="4"/>
      <c r="L34" s="4"/>
      <c r="M34" s="4">
        <v>5195</v>
      </c>
      <c r="N34" s="4"/>
      <c r="O34" s="4"/>
      <c r="P34" s="4"/>
    </row>
    <row r="35" spans="1:16" ht="12.75">
      <c r="A35" s="4"/>
      <c r="B35" s="4" t="s">
        <v>56</v>
      </c>
      <c r="C35" s="17">
        <f>C29+C30</f>
        <v>78049.38</v>
      </c>
      <c r="E35" s="17">
        <f>E29+E30</f>
        <v>5191.469999999999</v>
      </c>
      <c r="F35" s="17">
        <f aca="true" t="shared" si="3" ref="F35:P35">F29+F30</f>
        <v>5054.469999999999</v>
      </c>
      <c r="G35" s="17">
        <f t="shared" si="3"/>
        <v>7305.5199999999995</v>
      </c>
      <c r="H35" s="17">
        <f t="shared" si="3"/>
        <v>13232.9</v>
      </c>
      <c r="I35" s="17">
        <f t="shared" si="3"/>
        <v>5025.099999999999</v>
      </c>
      <c r="J35" s="17">
        <f t="shared" si="3"/>
        <v>5215.099999999999</v>
      </c>
      <c r="K35" s="17">
        <f t="shared" si="3"/>
        <v>5858.429999999999</v>
      </c>
      <c r="L35" s="17">
        <f t="shared" si="3"/>
        <v>5025.099999999999</v>
      </c>
      <c r="M35" s="17">
        <f t="shared" si="3"/>
        <v>10914.9</v>
      </c>
      <c r="N35" s="17">
        <f t="shared" si="3"/>
        <v>5025.099999999999</v>
      </c>
      <c r="O35" s="17">
        <f t="shared" si="3"/>
        <v>4956.619999999999</v>
      </c>
      <c r="P35" s="17">
        <f t="shared" si="3"/>
        <v>5244.669999999999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359</v>
      </c>
      <c r="F1" s="1" t="s">
        <v>2</v>
      </c>
      <c r="G1" s="1" t="s">
        <v>3</v>
      </c>
    </row>
    <row r="2" spans="2:8" ht="12.75">
      <c r="B2" s="2" t="s">
        <v>360</v>
      </c>
      <c r="D2" s="1"/>
      <c r="E2" s="1" t="s">
        <v>5</v>
      </c>
      <c r="F2" s="1">
        <v>15367.68</v>
      </c>
      <c r="G2" s="1">
        <v>10237.32</v>
      </c>
      <c r="H2" s="1">
        <v>312.01</v>
      </c>
    </row>
    <row r="3" spans="2:8" ht="12.75">
      <c r="B3" s="2" t="s">
        <v>6</v>
      </c>
      <c r="C3" s="1">
        <v>68598.44</v>
      </c>
      <c r="D3" s="1" t="s">
        <v>7</v>
      </c>
      <c r="E3" s="1" t="s">
        <v>8</v>
      </c>
      <c r="F3" s="1">
        <v>15367.68</v>
      </c>
      <c r="G3" s="1">
        <v>11661.95</v>
      </c>
      <c r="H3" s="1">
        <v>9971.47</v>
      </c>
    </row>
    <row r="4" spans="2:8" ht="12.75">
      <c r="B4" s="2" t="s">
        <v>81</v>
      </c>
      <c r="C4" s="3">
        <f>F14</f>
        <v>184523.51999999996</v>
      </c>
      <c r="D4" s="1" t="s">
        <v>7</v>
      </c>
      <c r="E4" s="1" t="s">
        <v>10</v>
      </c>
      <c r="F4" s="1">
        <v>15367.68</v>
      </c>
      <c r="G4" s="1">
        <v>13202.13</v>
      </c>
      <c r="H4" s="1">
        <v>500</v>
      </c>
    </row>
    <row r="5" spans="2:8" ht="12.75">
      <c r="B5" s="2" t="s">
        <v>11</v>
      </c>
      <c r="C5" s="3">
        <f>G14+H14</f>
        <v>183939.15999999997</v>
      </c>
      <c r="D5" s="1" t="s">
        <v>7</v>
      </c>
      <c r="E5" s="1" t="s">
        <v>12</v>
      </c>
      <c r="F5" s="1">
        <v>15367.68</v>
      </c>
      <c r="G5" s="1">
        <v>18151.38</v>
      </c>
      <c r="H5" s="1">
        <v>300</v>
      </c>
    </row>
    <row r="6" spans="2:7" ht="12.75">
      <c r="B6" s="2" t="s">
        <v>13</v>
      </c>
      <c r="C6" s="1">
        <f>C8+C9</f>
        <v>172577.36999999994</v>
      </c>
      <c r="D6" s="1" t="s">
        <v>7</v>
      </c>
      <c r="E6" s="1" t="s">
        <v>14</v>
      </c>
      <c r="F6" s="1">
        <v>15367.68</v>
      </c>
      <c r="G6" s="1">
        <v>12412.12</v>
      </c>
    </row>
    <row r="7" spans="2:8" ht="12.75">
      <c r="B7" s="2" t="s">
        <v>15</v>
      </c>
      <c r="D7" s="1"/>
      <c r="E7" s="1" t="s">
        <v>16</v>
      </c>
      <c r="F7" s="1">
        <v>15367.68</v>
      </c>
      <c r="G7" s="1">
        <v>15447.4</v>
      </c>
      <c r="H7" s="1">
        <v>357.49</v>
      </c>
    </row>
    <row r="8" spans="2:16" ht="12.75">
      <c r="B8" s="2" t="s">
        <v>17</v>
      </c>
      <c r="C8" s="3">
        <f>C29</f>
        <v>169438.03999999995</v>
      </c>
      <c r="D8" s="1" t="s">
        <v>7</v>
      </c>
      <c r="E8" s="3" t="s">
        <v>18</v>
      </c>
      <c r="F8" s="3">
        <v>15386.24</v>
      </c>
      <c r="G8" s="3">
        <v>15232.48</v>
      </c>
      <c r="H8" s="3">
        <v>867.13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3139.33</v>
      </c>
      <c r="D9" s="1" t="s">
        <v>7</v>
      </c>
      <c r="E9" s="1" t="s">
        <v>20</v>
      </c>
      <c r="F9" s="1">
        <v>15386.24</v>
      </c>
      <c r="G9" s="1">
        <v>15037.72</v>
      </c>
      <c r="H9" s="1">
        <v>707.6</v>
      </c>
    </row>
    <row r="10" spans="2:7" ht="12.75">
      <c r="B10" s="2"/>
      <c r="D10" s="1"/>
      <c r="E10" s="1" t="s">
        <v>21</v>
      </c>
      <c r="F10" s="1">
        <v>15386.24</v>
      </c>
      <c r="G10" s="1">
        <v>17841.6</v>
      </c>
    </row>
    <row r="11" spans="2:8" ht="12.75">
      <c r="B11" s="2"/>
      <c r="D11" s="1"/>
      <c r="E11" s="1" t="s">
        <v>22</v>
      </c>
      <c r="F11" s="1">
        <v>15386.24</v>
      </c>
      <c r="G11" s="1">
        <v>13675.28</v>
      </c>
      <c r="H11" s="1">
        <v>817.8</v>
      </c>
    </row>
    <row r="12" spans="2:7" ht="12.75">
      <c r="B12" s="2" t="s">
        <v>23</v>
      </c>
      <c r="C12" s="1">
        <v>24853.31</v>
      </c>
      <c r="D12" s="1" t="s">
        <v>7</v>
      </c>
      <c r="E12" s="1" t="s">
        <v>24</v>
      </c>
      <c r="F12" s="1">
        <v>15386.24</v>
      </c>
      <c r="G12" s="1">
        <v>13965.96</v>
      </c>
    </row>
    <row r="13" spans="2:8" ht="12.75">
      <c r="B13" s="2" t="s">
        <v>25</v>
      </c>
      <c r="C13" s="1">
        <f>C3+C5-C6</f>
        <v>79960.23000000004</v>
      </c>
      <c r="D13" s="1" t="s">
        <v>7</v>
      </c>
      <c r="E13" s="1" t="s">
        <v>26</v>
      </c>
      <c r="F13" s="1">
        <v>15386.24</v>
      </c>
      <c r="G13" s="1">
        <v>12310</v>
      </c>
      <c r="H13" s="1">
        <v>930.32</v>
      </c>
    </row>
    <row r="14" spans="2:8" ht="12.75">
      <c r="B14" s="2"/>
      <c r="D14" s="1"/>
      <c r="F14" s="3">
        <f>F2+F3+F4+F5+F6+F7+F8+F9+F10+F11+F12+F13</f>
        <v>184523.51999999996</v>
      </c>
      <c r="G14" s="3">
        <f>G2+G3+G4+G5+G6+G7+G8+G9+G10+G11+G12+G13</f>
        <v>169175.33999999997</v>
      </c>
      <c r="H14" s="3">
        <f>H2+H3+H4+H5+H6+H7+H8+H9+H10+H11+H12+H13</f>
        <v>14763.819999999998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46262.039999999986</v>
      </c>
      <c r="E17" s="9">
        <v>3855.17</v>
      </c>
      <c r="F17" s="9">
        <v>3855.17</v>
      </c>
      <c r="G17" s="9">
        <v>3855.17</v>
      </c>
      <c r="H17" s="9">
        <v>3855.17</v>
      </c>
      <c r="I17" s="9">
        <v>3855.17</v>
      </c>
      <c r="J17" s="9">
        <v>3855.17</v>
      </c>
      <c r="K17" s="9">
        <v>3855.17</v>
      </c>
      <c r="L17" s="9">
        <v>3855.17</v>
      </c>
      <c r="M17" s="9">
        <v>3855.17</v>
      </c>
      <c r="N17" s="9">
        <v>3855.17</v>
      </c>
      <c r="O17" s="9">
        <v>3855.17</v>
      </c>
      <c r="P17" s="9">
        <v>3855.17</v>
      </c>
    </row>
    <row r="18" spans="1:16" ht="12.75">
      <c r="A18" s="10" t="s">
        <v>34</v>
      </c>
      <c r="B18" s="8" t="s">
        <v>35</v>
      </c>
      <c r="C18" s="9">
        <f aca="true" t="shared" si="0" ref="C18:C28">E18+F18+G18+H18+I18+J18+K18+L18+M18+N18+O18+P18</f>
        <v>1430.76</v>
      </c>
      <c r="E18" s="9">
        <v>119.23</v>
      </c>
      <c r="F18" s="9">
        <v>119.23</v>
      </c>
      <c r="G18" s="9">
        <v>119.23</v>
      </c>
      <c r="H18" s="9">
        <v>119.23</v>
      </c>
      <c r="I18" s="9">
        <v>119.23</v>
      </c>
      <c r="J18" s="9">
        <v>119.23</v>
      </c>
      <c r="K18" s="9">
        <v>119.23</v>
      </c>
      <c r="L18" s="9">
        <v>119.23</v>
      </c>
      <c r="M18" s="9">
        <v>119.23</v>
      </c>
      <c r="N18" s="9">
        <v>119.23</v>
      </c>
      <c r="O18" s="9">
        <v>119.23</v>
      </c>
      <c r="P18" s="9">
        <v>119.23</v>
      </c>
    </row>
    <row r="19" spans="1:16" ht="12.75">
      <c r="A19" s="11" t="s">
        <v>36</v>
      </c>
      <c r="B19" s="12" t="s">
        <v>37</v>
      </c>
      <c r="C19" s="9">
        <f t="shared" si="0"/>
        <v>4451.28</v>
      </c>
      <c r="E19" s="13">
        <v>370.94</v>
      </c>
      <c r="F19" s="13">
        <v>370.94</v>
      </c>
      <c r="G19" s="13">
        <v>370.94</v>
      </c>
      <c r="H19" s="13">
        <v>370.94</v>
      </c>
      <c r="I19" s="13">
        <v>370.94</v>
      </c>
      <c r="J19" s="13">
        <v>370.94</v>
      </c>
      <c r="K19" s="13">
        <v>370.94</v>
      </c>
      <c r="L19" s="13">
        <v>370.94</v>
      </c>
      <c r="M19" s="13">
        <v>370.94</v>
      </c>
      <c r="N19" s="13">
        <v>370.94</v>
      </c>
      <c r="O19" s="13">
        <v>370.94</v>
      </c>
      <c r="P19" s="13">
        <v>370.94</v>
      </c>
    </row>
    <row r="20" spans="1:16" ht="12.75">
      <c r="A20" s="11" t="s">
        <v>38</v>
      </c>
      <c r="B20" s="12" t="s">
        <v>64</v>
      </c>
      <c r="C20" s="9">
        <f t="shared" si="0"/>
        <v>3559.8</v>
      </c>
      <c r="E20" s="5">
        <v>317.94</v>
      </c>
      <c r="F20" s="5">
        <v>317.94</v>
      </c>
      <c r="G20" s="5">
        <v>2617.94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52.99</v>
      </c>
      <c r="P20" s="5">
        <v>252.99</v>
      </c>
    </row>
    <row r="21" spans="1:16" ht="22.5">
      <c r="A21" s="4" t="s">
        <v>40</v>
      </c>
      <c r="B21" s="12" t="s">
        <v>39</v>
      </c>
      <c r="C21" s="9">
        <f t="shared" si="0"/>
        <v>30205.43999999999</v>
      </c>
      <c r="E21" s="5">
        <v>2517.12</v>
      </c>
      <c r="F21" s="5">
        <v>2517.12</v>
      </c>
      <c r="G21" s="5">
        <v>2517.12</v>
      </c>
      <c r="H21" s="5">
        <v>2517.12</v>
      </c>
      <c r="I21" s="5">
        <v>2517.12</v>
      </c>
      <c r="J21" s="5">
        <v>2517.12</v>
      </c>
      <c r="K21" s="5">
        <v>2517.12</v>
      </c>
      <c r="L21" s="5">
        <v>2517.12</v>
      </c>
      <c r="M21" s="5">
        <v>2517.12</v>
      </c>
      <c r="N21" s="5">
        <v>2517.12</v>
      </c>
      <c r="O21" s="5">
        <v>2517.12</v>
      </c>
      <c r="P21" s="5">
        <v>2517.12</v>
      </c>
    </row>
    <row r="22" spans="1:16" ht="22.5">
      <c r="A22" s="4" t="s">
        <v>42</v>
      </c>
      <c r="B22" s="12" t="s">
        <v>41</v>
      </c>
      <c r="C22" s="9">
        <f t="shared" si="0"/>
        <v>11446.320000000002</v>
      </c>
      <c r="E22" s="5">
        <v>953.86</v>
      </c>
      <c r="F22" s="5">
        <v>953.86</v>
      </c>
      <c r="G22" s="5">
        <v>953.86</v>
      </c>
      <c r="H22" s="5">
        <v>953.86</v>
      </c>
      <c r="I22" s="5">
        <v>953.86</v>
      </c>
      <c r="J22" s="5">
        <v>953.86</v>
      </c>
      <c r="K22" s="5">
        <v>953.86</v>
      </c>
      <c r="L22" s="5">
        <v>953.86</v>
      </c>
      <c r="M22" s="5">
        <v>953.86</v>
      </c>
      <c r="N22" s="5">
        <v>953.86</v>
      </c>
      <c r="O22" s="5">
        <v>953.86</v>
      </c>
      <c r="P22" s="5">
        <v>953.86</v>
      </c>
    </row>
    <row r="23" spans="1:16" ht="12.75">
      <c r="A23" s="4" t="s">
        <v>44</v>
      </c>
      <c r="B23" s="12" t="s">
        <v>65</v>
      </c>
      <c r="C23" s="9">
        <f t="shared" si="0"/>
        <v>927.36</v>
      </c>
      <c r="E23" s="5">
        <v>198.72</v>
      </c>
      <c r="F23" s="5">
        <v>198.72</v>
      </c>
      <c r="G23" s="5">
        <v>66.24</v>
      </c>
      <c r="H23" s="5">
        <v>66.24</v>
      </c>
      <c r="I23" s="5">
        <v>66.24</v>
      </c>
      <c r="J23" s="5">
        <v>66.24</v>
      </c>
      <c r="K23" s="5">
        <v>66.24</v>
      </c>
      <c r="L23" s="5">
        <v>66.24</v>
      </c>
      <c r="M23" s="5">
        <v>66.24</v>
      </c>
      <c r="N23" s="5">
        <v>66.24</v>
      </c>
      <c r="O23" s="5">
        <v>0</v>
      </c>
      <c r="P23" s="5">
        <v>0</v>
      </c>
    </row>
    <row r="24" spans="1:16" ht="45">
      <c r="A24" s="14" t="s">
        <v>46</v>
      </c>
      <c r="B24" s="12" t="s">
        <v>66</v>
      </c>
      <c r="C24" s="9">
        <f t="shared" si="0"/>
        <v>36882.48</v>
      </c>
      <c r="E24" s="15">
        <v>3073.54</v>
      </c>
      <c r="F24" s="15">
        <v>3073.54</v>
      </c>
      <c r="G24" s="15">
        <v>3073.54</v>
      </c>
      <c r="H24" s="15">
        <v>3073.54</v>
      </c>
      <c r="I24" s="15">
        <v>3073.54</v>
      </c>
      <c r="J24" s="15">
        <v>3073.54</v>
      </c>
      <c r="K24" s="15">
        <v>3073.54</v>
      </c>
      <c r="L24" s="15">
        <v>3073.54</v>
      </c>
      <c r="M24" s="15">
        <v>3073.54</v>
      </c>
      <c r="N24" s="15">
        <v>3073.54</v>
      </c>
      <c r="O24" s="15">
        <v>3073.54</v>
      </c>
      <c r="P24" s="15">
        <v>3073.54</v>
      </c>
    </row>
    <row r="25" spans="1:16" ht="12.75">
      <c r="A25" s="14" t="s">
        <v>48</v>
      </c>
      <c r="B25" s="16" t="s">
        <v>45</v>
      </c>
      <c r="C25" s="9">
        <f t="shared" si="0"/>
        <v>19077.12</v>
      </c>
      <c r="E25" s="5">
        <v>1589.76</v>
      </c>
      <c r="F25" s="5">
        <v>1589.76</v>
      </c>
      <c r="G25" s="5">
        <v>1589.76</v>
      </c>
      <c r="H25" s="5">
        <v>1589.76</v>
      </c>
      <c r="I25" s="5">
        <v>1589.76</v>
      </c>
      <c r="J25" s="5">
        <v>1589.76</v>
      </c>
      <c r="K25" s="5">
        <v>1589.76</v>
      </c>
      <c r="L25" s="5">
        <v>1589.76</v>
      </c>
      <c r="M25" s="5">
        <v>1589.76</v>
      </c>
      <c r="N25" s="5">
        <v>1589.76</v>
      </c>
      <c r="O25" s="5">
        <v>1589.76</v>
      </c>
      <c r="P25" s="5">
        <v>1589.76</v>
      </c>
    </row>
    <row r="26" spans="1:16" ht="12.75">
      <c r="A26" s="4" t="s">
        <v>50</v>
      </c>
      <c r="B26" s="12" t="s">
        <v>47</v>
      </c>
      <c r="C26" s="9">
        <f t="shared" si="0"/>
        <v>2477.3599999999997</v>
      </c>
      <c r="E26" s="5">
        <v>0</v>
      </c>
      <c r="F26" s="5">
        <v>0</v>
      </c>
      <c r="G26" s="5">
        <v>0</v>
      </c>
      <c r="H26" s="5">
        <v>1205.56</v>
      </c>
      <c r="I26" s="5">
        <v>0</v>
      </c>
      <c r="J26" s="5">
        <v>0</v>
      </c>
      <c r="K26" s="5">
        <v>0</v>
      </c>
      <c r="L26" s="5">
        <v>0</v>
      </c>
      <c r="M26" s="5">
        <v>1205.56</v>
      </c>
      <c r="N26" s="5">
        <v>0</v>
      </c>
      <c r="O26" s="5">
        <v>0</v>
      </c>
      <c r="P26" s="5">
        <v>66.24</v>
      </c>
    </row>
    <row r="27" spans="1:16" ht="22.5">
      <c r="A27" s="4" t="s">
        <v>53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14" t="s">
        <v>117</v>
      </c>
      <c r="B28" s="6" t="s">
        <v>51</v>
      </c>
      <c r="C28" s="9">
        <f t="shared" si="0"/>
        <v>12718.08</v>
      </c>
      <c r="E28" s="15">
        <v>1059.84</v>
      </c>
      <c r="F28" s="15">
        <v>1059.84</v>
      </c>
      <c r="G28" s="15">
        <v>1059.84</v>
      </c>
      <c r="H28" s="15">
        <v>1059.84</v>
      </c>
      <c r="I28" s="15">
        <v>1059.84</v>
      </c>
      <c r="J28" s="15">
        <v>1059.84</v>
      </c>
      <c r="K28" s="15">
        <v>1059.84</v>
      </c>
      <c r="L28" s="15">
        <v>1059.84</v>
      </c>
      <c r="M28" s="15">
        <v>1059.84</v>
      </c>
      <c r="N28" s="15">
        <v>1059.84</v>
      </c>
      <c r="O28" s="15">
        <v>1059.84</v>
      </c>
      <c r="P28" s="15">
        <v>1059.84</v>
      </c>
    </row>
    <row r="29" spans="1:16" ht="12.75">
      <c r="A29" s="14"/>
      <c r="B29" s="6" t="s">
        <v>52</v>
      </c>
      <c r="C29" s="15">
        <f>SUM(C17:C28)</f>
        <v>169438.03999999995</v>
      </c>
      <c r="D29" s="27"/>
      <c r="E29" s="15">
        <f>SUM(E17:E28)</f>
        <v>14056.12</v>
      </c>
      <c r="F29" s="15">
        <f aca="true" t="shared" si="1" ref="F29:P29">SUM(F17:F28)</f>
        <v>14056.12</v>
      </c>
      <c r="G29" s="15">
        <f t="shared" si="1"/>
        <v>16223.640000000001</v>
      </c>
      <c r="H29" s="15">
        <f t="shared" si="1"/>
        <v>14811.259999999998</v>
      </c>
      <c r="I29" s="15">
        <f t="shared" si="1"/>
        <v>13605.699999999999</v>
      </c>
      <c r="J29" s="15">
        <f t="shared" si="1"/>
        <v>13605.699999999999</v>
      </c>
      <c r="K29" s="15">
        <f t="shared" si="1"/>
        <v>13605.699999999999</v>
      </c>
      <c r="L29" s="15">
        <f t="shared" si="1"/>
        <v>13605.699999999999</v>
      </c>
      <c r="M29" s="15">
        <f t="shared" si="1"/>
        <v>14811.259999999998</v>
      </c>
      <c r="N29" s="15">
        <f t="shared" si="1"/>
        <v>13605.699999999999</v>
      </c>
      <c r="O29" s="15">
        <f t="shared" si="1"/>
        <v>13592.449999999999</v>
      </c>
      <c r="P29" s="15">
        <f t="shared" si="1"/>
        <v>13858.689999999999</v>
      </c>
    </row>
    <row r="30" spans="1:16" ht="12.75">
      <c r="A30" s="4" t="s">
        <v>118</v>
      </c>
      <c r="B30" s="5" t="s">
        <v>19</v>
      </c>
      <c r="C30" s="15">
        <f>C31+C32+C33+C34</f>
        <v>3139.33</v>
      </c>
      <c r="E30" s="15">
        <f>E31+E32+E33+E34</f>
        <v>0</v>
      </c>
      <c r="F30" s="15">
        <f aca="true" t="shared" si="2" ref="F30:P30">F31+F32+F33+F34</f>
        <v>1800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833.33</v>
      </c>
      <c r="L30" s="15">
        <f t="shared" si="2"/>
        <v>0</v>
      </c>
      <c r="M30" s="15">
        <f t="shared" si="2"/>
        <v>0</v>
      </c>
      <c r="N30" s="15">
        <f t="shared" si="2"/>
        <v>506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361</v>
      </c>
      <c r="C31" s="9">
        <f>E31+F31+G31+H31+I31+J31+K31+L31+M31+N31+O31+P31</f>
        <v>675</v>
      </c>
      <c r="E31" s="4"/>
      <c r="F31" s="4">
        <v>675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362</v>
      </c>
      <c r="C32" s="9">
        <f>E32+F32+G32+H32+I32+J32+K32+L32+M32+N32+O32+P32</f>
        <v>1125</v>
      </c>
      <c r="E32" s="4"/>
      <c r="F32" s="4">
        <v>1125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145</v>
      </c>
      <c r="C33" s="9">
        <f>E33+F33+G33+H33+I33+J33+K33+L33+M33+N33+O33+P33</f>
        <v>833.33</v>
      </c>
      <c r="E33" s="4"/>
      <c r="F33" s="4"/>
      <c r="G33" s="4"/>
      <c r="H33" s="4"/>
      <c r="I33" s="4"/>
      <c r="J33" s="4"/>
      <c r="K33" s="4">
        <v>833.33</v>
      </c>
      <c r="L33" s="4"/>
      <c r="M33" s="4"/>
      <c r="N33" s="4"/>
      <c r="O33" s="4"/>
      <c r="P33" s="4"/>
    </row>
    <row r="34" spans="1:16" ht="12.75">
      <c r="A34" s="4"/>
      <c r="B34" s="4" t="s">
        <v>363</v>
      </c>
      <c r="C34" s="9">
        <f>E34+F34+G34+H34+I34+J34+K34+L34+M34+N34+O34+P34</f>
        <v>506</v>
      </c>
      <c r="E34" s="4"/>
      <c r="F34" s="4"/>
      <c r="G34" s="4"/>
      <c r="H34" s="4"/>
      <c r="I34" s="4"/>
      <c r="J34" s="4"/>
      <c r="K34" s="4"/>
      <c r="L34" s="4"/>
      <c r="M34" s="4"/>
      <c r="N34" s="4">
        <v>506</v>
      </c>
      <c r="O34" s="4"/>
      <c r="P34" s="4"/>
    </row>
    <row r="35" spans="1:16" ht="12.75">
      <c r="A35" s="4"/>
      <c r="B35" s="4" t="s">
        <v>56</v>
      </c>
      <c r="C35" s="17">
        <f>C29+C30</f>
        <v>172577.36999999994</v>
      </c>
      <c r="E35" s="17">
        <f>E29+E30</f>
        <v>14056.12</v>
      </c>
      <c r="F35" s="17">
        <f aca="true" t="shared" si="3" ref="F35:P35">F29+F30</f>
        <v>15856.12</v>
      </c>
      <c r="G35" s="17">
        <f t="shared" si="3"/>
        <v>16223.640000000001</v>
      </c>
      <c r="H35" s="17">
        <f t="shared" si="3"/>
        <v>14811.259999999998</v>
      </c>
      <c r="I35" s="17">
        <f t="shared" si="3"/>
        <v>13605.699999999999</v>
      </c>
      <c r="J35" s="17">
        <f t="shared" si="3"/>
        <v>13605.699999999999</v>
      </c>
      <c r="K35" s="17">
        <f t="shared" si="3"/>
        <v>14439.029999999999</v>
      </c>
      <c r="L35" s="17">
        <f t="shared" si="3"/>
        <v>13605.699999999999</v>
      </c>
      <c r="M35" s="17">
        <f t="shared" si="3"/>
        <v>14811.259999999998</v>
      </c>
      <c r="N35" s="17">
        <f t="shared" si="3"/>
        <v>14111.699999999999</v>
      </c>
      <c r="O35" s="17">
        <f t="shared" si="3"/>
        <v>13592.449999999999</v>
      </c>
      <c r="P35" s="17">
        <f t="shared" si="3"/>
        <v>13858.689999999999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R14" sqref="R14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281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74</v>
      </c>
      <c r="D2" s="1"/>
      <c r="E2" s="1" t="s">
        <v>5</v>
      </c>
      <c r="F2" s="1">
        <v>5283.76</v>
      </c>
      <c r="G2" s="1">
        <v>3290.75</v>
      </c>
    </row>
    <row r="3" spans="2:7" ht="12.75">
      <c r="B3" s="2" t="s">
        <v>6</v>
      </c>
      <c r="C3" s="1">
        <v>-53499.54</v>
      </c>
      <c r="D3" s="1" t="s">
        <v>7</v>
      </c>
      <c r="E3" s="1" t="s">
        <v>8</v>
      </c>
      <c r="F3" s="1">
        <v>5283.76</v>
      </c>
      <c r="G3" s="1">
        <v>5363.98</v>
      </c>
    </row>
    <row r="4" spans="2:7" ht="12.75">
      <c r="B4" s="2" t="s">
        <v>9</v>
      </c>
      <c r="C4" s="3">
        <f>F14</f>
        <v>63405.13000000001</v>
      </c>
      <c r="D4" s="1" t="s">
        <v>7</v>
      </c>
      <c r="E4" s="1" t="s">
        <v>10</v>
      </c>
      <c r="F4" s="1">
        <v>5283.76</v>
      </c>
      <c r="G4" s="1">
        <v>5126.89</v>
      </c>
    </row>
    <row r="5" spans="2:7" ht="12.75">
      <c r="B5" s="2" t="s">
        <v>70</v>
      </c>
      <c r="C5" s="3">
        <f>G14+H14</f>
        <v>63511.86000000001</v>
      </c>
      <c r="D5" s="1" t="s">
        <v>7</v>
      </c>
      <c r="E5" s="1" t="s">
        <v>12</v>
      </c>
      <c r="F5" s="1">
        <v>5283.76</v>
      </c>
      <c r="G5" s="1">
        <v>3223.29</v>
      </c>
    </row>
    <row r="6" spans="2:8" ht="12.75">
      <c r="B6" s="2" t="s">
        <v>13</v>
      </c>
      <c r="C6" s="1">
        <f>C8+C9</f>
        <v>54400.659999999996</v>
      </c>
      <c r="D6" s="1" t="s">
        <v>7</v>
      </c>
      <c r="E6" s="1" t="s">
        <v>14</v>
      </c>
      <c r="F6" s="1">
        <v>5283.76</v>
      </c>
      <c r="G6" s="1">
        <v>6353.74</v>
      </c>
      <c r="H6" s="1">
        <v>5353.29</v>
      </c>
    </row>
    <row r="7" spans="2:7" ht="12.75">
      <c r="B7" s="2" t="s">
        <v>15</v>
      </c>
      <c r="D7" s="1"/>
      <c r="E7" s="1" t="s">
        <v>16</v>
      </c>
      <c r="F7" s="1">
        <v>5283.76</v>
      </c>
      <c r="G7" s="1">
        <v>3956.59</v>
      </c>
    </row>
    <row r="8" spans="2:16" ht="12.75">
      <c r="B8" s="2" t="s">
        <v>17</v>
      </c>
      <c r="C8" s="3">
        <f>C29</f>
        <v>54391.2</v>
      </c>
      <c r="D8" s="1" t="s">
        <v>7</v>
      </c>
      <c r="E8" s="3" t="s">
        <v>18</v>
      </c>
      <c r="F8" s="3">
        <v>5283.76</v>
      </c>
      <c r="G8" s="3">
        <v>4538.01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5283.76</v>
      </c>
      <c r="G9" s="1">
        <v>3952.86</v>
      </c>
    </row>
    <row r="10" spans="2:7" ht="12.75">
      <c r="B10" s="2"/>
      <c r="D10" s="1"/>
      <c r="E10" s="1" t="s">
        <v>21</v>
      </c>
      <c r="F10" s="1">
        <v>5283.76</v>
      </c>
      <c r="G10" s="1">
        <v>6183.9</v>
      </c>
    </row>
    <row r="11" spans="2:7" ht="12.75">
      <c r="B11" s="2"/>
      <c r="D11" s="1"/>
      <c r="E11" s="1" t="s">
        <v>22</v>
      </c>
      <c r="F11" s="1">
        <v>5283.76</v>
      </c>
      <c r="G11" s="1">
        <v>6186.19</v>
      </c>
    </row>
    <row r="12" spans="2:7" ht="12.75">
      <c r="B12" s="2" t="s">
        <v>23</v>
      </c>
      <c r="C12" s="1">
        <v>34254.02</v>
      </c>
      <c r="D12" s="1" t="s">
        <v>7</v>
      </c>
      <c r="E12" s="1" t="s">
        <v>24</v>
      </c>
      <c r="F12" s="1">
        <v>5283.77</v>
      </c>
      <c r="G12" s="1">
        <v>5283.76</v>
      </c>
    </row>
    <row r="13" spans="2:7" ht="12.75">
      <c r="B13" s="2" t="s">
        <v>25</v>
      </c>
      <c r="C13" s="1">
        <f>C3+C5-C6</f>
        <v>-44388.33999999999</v>
      </c>
      <c r="D13" s="1" t="s">
        <v>7</v>
      </c>
      <c r="E13" s="1" t="s">
        <v>26</v>
      </c>
      <c r="F13" s="1">
        <v>5283.76</v>
      </c>
      <c r="G13" s="1">
        <v>4698.61</v>
      </c>
    </row>
    <row r="14" spans="2:8" ht="12.75">
      <c r="B14" s="2"/>
      <c r="D14" s="1"/>
      <c r="F14" s="3">
        <f>F2+F3+F4+F5+F6+F7+F8+F9+F10+F11+F12+F13</f>
        <v>63405.13000000001</v>
      </c>
      <c r="G14" s="3">
        <f>G2+G3+G4+G5+G6+G7+G8+G9+G10+G11+G12+G13</f>
        <v>58158.57000000001</v>
      </c>
      <c r="H14" s="3">
        <f>H2+H3+H4+H5+H6+H7+H8+H9+H10+H11+H12+H13</f>
        <v>5353.29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14820</v>
      </c>
      <c r="E17" s="9">
        <v>1235</v>
      </c>
      <c r="F17" s="9">
        <v>1235</v>
      </c>
      <c r="G17" s="9">
        <v>1235</v>
      </c>
      <c r="H17" s="9">
        <v>1235</v>
      </c>
      <c r="I17" s="9">
        <v>1235</v>
      </c>
      <c r="J17" s="9">
        <v>1235</v>
      </c>
      <c r="K17" s="9">
        <v>1235</v>
      </c>
      <c r="L17" s="9">
        <v>1235</v>
      </c>
      <c r="M17" s="9">
        <v>1235</v>
      </c>
      <c r="N17" s="9">
        <v>1235</v>
      </c>
      <c r="O17" s="9">
        <v>1235</v>
      </c>
      <c r="P17" s="9">
        <v>1235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458.3999999999999</v>
      </c>
      <c r="E18" s="9">
        <v>38.2</v>
      </c>
      <c r="F18" s="9">
        <v>38.2</v>
      </c>
      <c r="G18" s="9">
        <v>38.2</v>
      </c>
      <c r="H18" s="9">
        <v>38.2</v>
      </c>
      <c r="I18" s="9">
        <v>38.2</v>
      </c>
      <c r="J18" s="9">
        <v>38.2</v>
      </c>
      <c r="K18" s="9">
        <v>38.2</v>
      </c>
      <c r="L18" s="9">
        <v>38.2</v>
      </c>
      <c r="M18" s="9">
        <v>38.2</v>
      </c>
      <c r="N18" s="9">
        <v>38.2</v>
      </c>
      <c r="O18" s="9">
        <v>38.2</v>
      </c>
      <c r="P18" s="9">
        <v>38.2</v>
      </c>
    </row>
    <row r="19" spans="1:16" ht="12.75">
      <c r="A19" s="21">
        <v>3</v>
      </c>
      <c r="B19" s="12" t="s">
        <v>37</v>
      </c>
      <c r="C19" s="9">
        <f t="shared" si="0"/>
        <v>1425.9599999999998</v>
      </c>
      <c r="E19" s="13">
        <v>118.83</v>
      </c>
      <c r="F19" s="13">
        <v>118.83</v>
      </c>
      <c r="G19" s="13">
        <v>118.83</v>
      </c>
      <c r="H19" s="13">
        <v>118.83</v>
      </c>
      <c r="I19" s="13">
        <v>118.83</v>
      </c>
      <c r="J19" s="13">
        <v>118.83</v>
      </c>
      <c r="K19" s="13">
        <v>118.83</v>
      </c>
      <c r="L19" s="13">
        <v>118.83</v>
      </c>
      <c r="M19" s="13">
        <v>118.83</v>
      </c>
      <c r="N19" s="13">
        <v>118.83</v>
      </c>
      <c r="O19" s="13">
        <v>118.83</v>
      </c>
      <c r="P19" s="13">
        <v>118.83</v>
      </c>
    </row>
    <row r="20" spans="1:16" ht="12.75">
      <c r="A20" s="19">
        <v>4</v>
      </c>
      <c r="B20" s="22" t="s">
        <v>64</v>
      </c>
      <c r="C20" s="9">
        <f t="shared" si="0"/>
        <v>203.76</v>
      </c>
      <c r="E20" s="5"/>
      <c r="F20" s="5"/>
      <c r="G20" s="5">
        <v>203.76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9676.32</v>
      </c>
      <c r="E21" s="5">
        <v>806.36</v>
      </c>
      <c r="F21" s="5">
        <v>806.36</v>
      </c>
      <c r="G21" s="5">
        <v>806.36</v>
      </c>
      <c r="H21" s="5">
        <v>806.36</v>
      </c>
      <c r="I21" s="5">
        <v>806.36</v>
      </c>
      <c r="J21" s="5">
        <v>806.36</v>
      </c>
      <c r="K21" s="5">
        <v>806.36</v>
      </c>
      <c r="L21" s="5">
        <v>806.36</v>
      </c>
      <c r="M21" s="5">
        <v>806.36</v>
      </c>
      <c r="N21" s="5">
        <v>806.36</v>
      </c>
      <c r="O21" s="5">
        <v>806.36</v>
      </c>
      <c r="P21" s="5">
        <v>806.36</v>
      </c>
    </row>
    <row r="22" spans="1:16" ht="22.5">
      <c r="A22" s="21">
        <v>6</v>
      </c>
      <c r="B22" s="12" t="s">
        <v>41</v>
      </c>
      <c r="C22" s="9">
        <f t="shared" si="0"/>
        <v>3666.8400000000006</v>
      </c>
      <c r="E22" s="5">
        <v>305.57</v>
      </c>
      <c r="F22" s="5">
        <v>305.57</v>
      </c>
      <c r="G22" s="5">
        <v>305.57</v>
      </c>
      <c r="H22" s="5">
        <v>305.57</v>
      </c>
      <c r="I22" s="5">
        <v>305.57</v>
      </c>
      <c r="J22" s="5">
        <v>305.57</v>
      </c>
      <c r="K22" s="5">
        <v>305.57</v>
      </c>
      <c r="L22" s="5">
        <v>305.57</v>
      </c>
      <c r="M22" s="5">
        <v>305.57</v>
      </c>
      <c r="N22" s="5">
        <v>305.57</v>
      </c>
      <c r="O22" s="5">
        <v>305.57</v>
      </c>
      <c r="P22" s="5">
        <v>305.57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11815.320000000002</v>
      </c>
      <c r="E24" s="15">
        <v>984.61</v>
      </c>
      <c r="F24" s="15">
        <v>984.61</v>
      </c>
      <c r="G24" s="15">
        <v>984.61</v>
      </c>
      <c r="H24" s="15">
        <v>984.61</v>
      </c>
      <c r="I24" s="15">
        <v>984.61</v>
      </c>
      <c r="J24" s="15">
        <v>984.61</v>
      </c>
      <c r="K24" s="15">
        <v>984.61</v>
      </c>
      <c r="L24" s="15">
        <v>984.61</v>
      </c>
      <c r="M24" s="15">
        <v>984.61</v>
      </c>
      <c r="N24" s="15">
        <v>984.61</v>
      </c>
      <c r="O24" s="15">
        <v>984.61</v>
      </c>
      <c r="P24" s="15">
        <v>984.61</v>
      </c>
    </row>
    <row r="25" spans="1:16" ht="12.75">
      <c r="A25" s="21">
        <v>9</v>
      </c>
      <c r="B25" s="16" t="s">
        <v>45</v>
      </c>
      <c r="C25" s="9">
        <f t="shared" si="0"/>
        <v>8148.48</v>
      </c>
      <c r="E25" s="5">
        <v>679.04</v>
      </c>
      <c r="F25" s="5">
        <v>679.04</v>
      </c>
      <c r="G25" s="5">
        <v>679.04</v>
      </c>
      <c r="H25" s="5">
        <v>679.04</v>
      </c>
      <c r="I25" s="5">
        <v>679.04</v>
      </c>
      <c r="J25" s="5">
        <v>679.04</v>
      </c>
      <c r="K25" s="5">
        <v>679.04</v>
      </c>
      <c r="L25" s="5">
        <v>679.04</v>
      </c>
      <c r="M25" s="5">
        <v>679.04</v>
      </c>
      <c r="N25" s="5">
        <v>679.04</v>
      </c>
      <c r="O25" s="5">
        <v>679.04</v>
      </c>
      <c r="P25" s="5">
        <v>679.04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101.87999999999998</v>
      </c>
      <c r="E27" s="5">
        <v>8.49</v>
      </c>
      <c r="F27" s="5">
        <v>8.49</v>
      </c>
      <c r="G27" s="5">
        <v>8.49</v>
      </c>
      <c r="H27" s="5">
        <v>8.49</v>
      </c>
      <c r="I27" s="5">
        <v>8.49</v>
      </c>
      <c r="J27" s="5">
        <v>8.49</v>
      </c>
      <c r="K27" s="5">
        <v>8.49</v>
      </c>
      <c r="L27" s="5">
        <v>8.49</v>
      </c>
      <c r="M27" s="5">
        <v>8.49</v>
      </c>
      <c r="N27" s="5">
        <v>8.49</v>
      </c>
      <c r="O27" s="5">
        <v>8.49</v>
      </c>
      <c r="P27" s="5">
        <v>8.49</v>
      </c>
    </row>
    <row r="28" spans="1:16" ht="33.75">
      <c r="A28" s="21">
        <v>12</v>
      </c>
      <c r="B28" s="6" t="s">
        <v>51</v>
      </c>
      <c r="C28" s="9">
        <f t="shared" si="0"/>
        <v>4074.24</v>
      </c>
      <c r="E28" s="15">
        <v>339.52</v>
      </c>
      <c r="F28" s="15">
        <v>339.52</v>
      </c>
      <c r="G28" s="15">
        <v>339.52</v>
      </c>
      <c r="H28" s="15">
        <v>339.52</v>
      </c>
      <c r="I28" s="15">
        <v>339.52</v>
      </c>
      <c r="J28" s="15">
        <v>339.52</v>
      </c>
      <c r="K28" s="15">
        <v>339.52</v>
      </c>
      <c r="L28" s="15">
        <v>339.52</v>
      </c>
      <c r="M28" s="15">
        <v>339.52</v>
      </c>
      <c r="N28" s="15">
        <v>339.52</v>
      </c>
      <c r="O28" s="15">
        <v>339.52</v>
      </c>
      <c r="P28" s="15">
        <v>339.52</v>
      </c>
    </row>
    <row r="29" spans="1:16" ht="12.75">
      <c r="A29" s="19"/>
      <c r="B29" s="6" t="s">
        <v>52</v>
      </c>
      <c r="C29" s="15">
        <f>SUM(C17:C28)</f>
        <v>54391.2</v>
      </c>
      <c r="E29" s="15">
        <f>E17+E18+E19+E21+E22+E24+E25+E26+E27+E28</f>
        <v>4515.620000000001</v>
      </c>
      <c r="F29" s="15">
        <f aca="true" t="shared" si="1" ref="F29:P29">F17+F18+F19+F21+F22+F24+F25+F26+F27+F28</f>
        <v>4515.620000000001</v>
      </c>
      <c r="G29" s="15">
        <f>SUM(G17:G28)</f>
        <v>4719.380000000001</v>
      </c>
      <c r="H29" s="15">
        <f t="shared" si="1"/>
        <v>4515.620000000001</v>
      </c>
      <c r="I29" s="15">
        <f t="shared" si="1"/>
        <v>4515.620000000001</v>
      </c>
      <c r="J29" s="15">
        <f t="shared" si="1"/>
        <v>4515.620000000001</v>
      </c>
      <c r="K29" s="15">
        <f t="shared" si="1"/>
        <v>4515.620000000001</v>
      </c>
      <c r="L29" s="15">
        <f t="shared" si="1"/>
        <v>4515.620000000001</v>
      </c>
      <c r="M29" s="15">
        <f t="shared" si="1"/>
        <v>4515.620000000001</v>
      </c>
      <c r="N29" s="15">
        <f t="shared" si="1"/>
        <v>4515.620000000001</v>
      </c>
      <c r="O29" s="15">
        <f t="shared" si="1"/>
        <v>4515.620000000001</v>
      </c>
      <c r="P29" s="15">
        <f t="shared" si="1"/>
        <v>4515.620000000001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54400.659999999996</v>
      </c>
      <c r="E35" s="17">
        <f>E29+E30</f>
        <v>4515.620000000001</v>
      </c>
      <c r="F35" s="17">
        <f aca="true" t="shared" si="3" ref="F35:P35">F29+F30</f>
        <v>4515.620000000001</v>
      </c>
      <c r="G35" s="17">
        <f t="shared" si="3"/>
        <v>4719.380000000001</v>
      </c>
      <c r="H35" s="17">
        <f t="shared" si="3"/>
        <v>4515.620000000001</v>
      </c>
      <c r="I35" s="17">
        <f t="shared" si="3"/>
        <v>4515.620000000001</v>
      </c>
      <c r="J35" s="17">
        <f t="shared" si="3"/>
        <v>4515.620000000001</v>
      </c>
      <c r="K35" s="17">
        <f t="shared" si="3"/>
        <v>4515.620000000001</v>
      </c>
      <c r="L35" s="17">
        <f t="shared" si="3"/>
        <v>4515.620000000001</v>
      </c>
      <c r="M35" s="17">
        <f t="shared" si="3"/>
        <v>4525.080000000001</v>
      </c>
      <c r="N35" s="17">
        <f t="shared" si="3"/>
        <v>4515.620000000001</v>
      </c>
      <c r="O35" s="17">
        <f t="shared" si="3"/>
        <v>4515.620000000001</v>
      </c>
      <c r="P35" s="17">
        <f t="shared" si="3"/>
        <v>4515.620000000001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28125" style="0" customWidth="1"/>
    <col min="5" max="5" width="0.1367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364</v>
      </c>
      <c r="F1" s="1" t="s">
        <v>2</v>
      </c>
      <c r="G1" s="1" t="s">
        <v>3</v>
      </c>
    </row>
    <row r="2" spans="2:7" ht="12.75">
      <c r="B2" s="2" t="s">
        <v>365</v>
      </c>
      <c r="D2" s="1"/>
      <c r="E2" s="1" t="s">
        <v>5</v>
      </c>
      <c r="F2" s="1">
        <v>42472.24</v>
      </c>
      <c r="G2" s="1">
        <v>29189.06</v>
      </c>
    </row>
    <row r="3" spans="2:7" ht="12.75">
      <c r="B3" s="2" t="s">
        <v>6</v>
      </c>
      <c r="C3" s="1">
        <v>205327.17</v>
      </c>
      <c r="D3" s="1" t="s">
        <v>7</v>
      </c>
      <c r="E3" s="1" t="s">
        <v>8</v>
      </c>
      <c r="F3" s="1">
        <v>42472.24</v>
      </c>
      <c r="G3" s="1">
        <v>47683.48</v>
      </c>
    </row>
    <row r="4" spans="2:7" ht="12.75">
      <c r="B4" s="2" t="s">
        <v>81</v>
      </c>
      <c r="C4" s="3">
        <f>F14</f>
        <v>509876.0800000002</v>
      </c>
      <c r="D4" s="1" t="s">
        <v>7</v>
      </c>
      <c r="E4" s="1" t="s">
        <v>10</v>
      </c>
      <c r="F4" s="1">
        <v>42493.16</v>
      </c>
      <c r="G4" s="1">
        <v>30813.85</v>
      </c>
    </row>
    <row r="5" spans="2:7" ht="12.75">
      <c r="B5" s="2" t="s">
        <v>11</v>
      </c>
      <c r="C5" s="3">
        <f>G14+H14</f>
        <v>476156.03</v>
      </c>
      <c r="D5" s="1" t="s">
        <v>7</v>
      </c>
      <c r="E5" s="1" t="s">
        <v>12</v>
      </c>
      <c r="F5" s="1">
        <v>42493.16</v>
      </c>
      <c r="G5" s="1">
        <v>46702.16</v>
      </c>
    </row>
    <row r="6" spans="2:7" ht="12.75">
      <c r="B6" s="2" t="s">
        <v>13</v>
      </c>
      <c r="C6" s="1">
        <f>C8+C9</f>
        <v>464205.35</v>
      </c>
      <c r="D6" s="1" t="s">
        <v>7</v>
      </c>
      <c r="E6" s="1" t="s">
        <v>14</v>
      </c>
      <c r="F6" s="1">
        <v>42493.16</v>
      </c>
      <c r="G6" s="1">
        <v>28021.46</v>
      </c>
    </row>
    <row r="7" spans="2:8" ht="12.75">
      <c r="B7" s="2" t="s">
        <v>15</v>
      </c>
      <c r="D7" s="1"/>
      <c r="E7" s="1" t="s">
        <v>16</v>
      </c>
      <c r="F7" s="1">
        <v>42493.16</v>
      </c>
      <c r="G7" s="1">
        <v>24540.57</v>
      </c>
      <c r="H7" s="1">
        <v>1051.83</v>
      </c>
    </row>
    <row r="8" spans="2:16" ht="12.75">
      <c r="B8" s="2" t="s">
        <v>17</v>
      </c>
      <c r="C8" s="3">
        <f>C30</f>
        <v>445001.04</v>
      </c>
      <c r="D8" s="1" t="s">
        <v>7</v>
      </c>
      <c r="E8" s="3" t="s">
        <v>18</v>
      </c>
      <c r="F8" s="3">
        <v>42493.16</v>
      </c>
      <c r="G8" s="3">
        <v>46600.74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19204.309999999998</v>
      </c>
      <c r="D9" s="1" t="s">
        <v>7</v>
      </c>
      <c r="E9" s="1" t="s">
        <v>20</v>
      </c>
      <c r="F9" s="1">
        <v>42493.16</v>
      </c>
      <c r="G9" s="1">
        <v>36823.84</v>
      </c>
      <c r="H9" s="1">
        <v>12.13</v>
      </c>
    </row>
    <row r="10" spans="2:8" ht="12.75">
      <c r="B10" s="2"/>
      <c r="D10" s="1"/>
      <c r="E10" s="1" t="s">
        <v>21</v>
      </c>
      <c r="F10" s="1">
        <v>42493.16</v>
      </c>
      <c r="G10" s="1">
        <v>57486.17</v>
      </c>
      <c r="H10" s="1">
        <v>3452.38</v>
      </c>
    </row>
    <row r="11" spans="2:8" ht="12.75">
      <c r="B11" s="2"/>
      <c r="D11" s="1"/>
      <c r="E11" s="1" t="s">
        <v>22</v>
      </c>
      <c r="F11" s="1">
        <v>42493.16</v>
      </c>
      <c r="G11" s="1">
        <v>25775.56</v>
      </c>
      <c r="H11" s="1">
        <v>1051.83</v>
      </c>
    </row>
    <row r="12" spans="2:8" ht="12.75">
      <c r="B12" s="2" t="s">
        <v>23</v>
      </c>
      <c r="C12" s="1">
        <v>87835.12</v>
      </c>
      <c r="D12" s="1" t="s">
        <v>7</v>
      </c>
      <c r="E12" s="1" t="s">
        <v>24</v>
      </c>
      <c r="F12" s="1">
        <v>42493.16</v>
      </c>
      <c r="G12" s="1">
        <v>45648.36</v>
      </c>
      <c r="H12" s="1">
        <v>205.36</v>
      </c>
    </row>
    <row r="13" spans="2:7" ht="12.75">
      <c r="B13" s="2" t="s">
        <v>25</v>
      </c>
      <c r="C13" s="1">
        <f>C3+C5-C6</f>
        <v>217277.8500000001</v>
      </c>
      <c r="D13" s="1" t="s">
        <v>7</v>
      </c>
      <c r="E13" s="1" t="s">
        <v>26</v>
      </c>
      <c r="F13" s="1">
        <v>42493.16</v>
      </c>
      <c r="G13" s="1">
        <v>51097.25</v>
      </c>
    </row>
    <row r="14" spans="2:8" ht="12.75">
      <c r="B14" s="2"/>
      <c r="D14" s="1"/>
      <c r="F14" s="3">
        <f>F2+F3+F4+F5+F6+F7+F8+F9+F10+F11+F12+F13</f>
        <v>509876.0800000002</v>
      </c>
      <c r="G14" s="3">
        <f>G2+G3+G4+G5+G6+G7+G8+G9+G10+G11+G12+G13</f>
        <v>470382.5</v>
      </c>
      <c r="H14" s="3">
        <f>H2+H3+H4+H5+H6+H7+H8+H9+H10+H11+H12+H13</f>
        <v>5773.53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67.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96452.88</v>
      </c>
      <c r="E17" s="9">
        <v>8037.74</v>
      </c>
      <c r="F17" s="9">
        <v>8037.74</v>
      </c>
      <c r="G17" s="9">
        <v>8037.74</v>
      </c>
      <c r="H17" s="9">
        <v>8037.74</v>
      </c>
      <c r="I17" s="9">
        <v>8037.74</v>
      </c>
      <c r="J17" s="9">
        <v>8037.74</v>
      </c>
      <c r="K17" s="9">
        <v>8037.74</v>
      </c>
      <c r="L17" s="9">
        <v>8037.74</v>
      </c>
      <c r="M17" s="9">
        <v>8037.74</v>
      </c>
      <c r="N17" s="9">
        <v>8037.74</v>
      </c>
      <c r="O17" s="9">
        <v>8037.74</v>
      </c>
      <c r="P17" s="9">
        <v>8037.74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3288.120000000001</v>
      </c>
      <c r="E18" s="9">
        <v>274.01</v>
      </c>
      <c r="F18" s="9">
        <v>274.01</v>
      </c>
      <c r="G18" s="9">
        <v>274.01</v>
      </c>
      <c r="H18" s="9">
        <v>274.01</v>
      </c>
      <c r="I18" s="9">
        <v>274.01</v>
      </c>
      <c r="J18" s="9">
        <v>274.01</v>
      </c>
      <c r="K18" s="9">
        <v>274.01</v>
      </c>
      <c r="L18" s="9">
        <v>274.01</v>
      </c>
      <c r="M18" s="9">
        <v>274.01</v>
      </c>
      <c r="N18" s="9">
        <v>274.01</v>
      </c>
      <c r="O18" s="9">
        <v>274.01</v>
      </c>
      <c r="P18" s="9">
        <v>274.01</v>
      </c>
    </row>
    <row r="19" spans="1:16" ht="12.75">
      <c r="A19" s="21">
        <v>3</v>
      </c>
      <c r="B19" s="12" t="s">
        <v>37</v>
      </c>
      <c r="C19" s="9">
        <f t="shared" si="0"/>
        <v>10229.88</v>
      </c>
      <c r="E19" s="13">
        <v>852.49</v>
      </c>
      <c r="F19" s="13">
        <v>852.49</v>
      </c>
      <c r="G19" s="13">
        <v>852.49</v>
      </c>
      <c r="H19" s="13">
        <v>852.49</v>
      </c>
      <c r="I19" s="13">
        <v>852.49</v>
      </c>
      <c r="J19" s="13">
        <v>852.49</v>
      </c>
      <c r="K19" s="13">
        <v>852.49</v>
      </c>
      <c r="L19" s="13">
        <v>852.49</v>
      </c>
      <c r="M19" s="13">
        <v>852.49</v>
      </c>
      <c r="N19" s="13">
        <v>852.49</v>
      </c>
      <c r="O19" s="13">
        <v>852.49</v>
      </c>
      <c r="P19" s="13">
        <v>852.49</v>
      </c>
    </row>
    <row r="20" spans="1:16" ht="12.75">
      <c r="A20" s="19">
        <v>4</v>
      </c>
      <c r="B20" s="22" t="s">
        <v>64</v>
      </c>
      <c r="C20" s="9">
        <f t="shared" si="0"/>
        <v>1461.36</v>
      </c>
      <c r="E20" s="5"/>
      <c r="F20" s="5"/>
      <c r="G20" s="5">
        <v>1461.36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69416.87999999999</v>
      </c>
      <c r="E21" s="5">
        <v>5784.74</v>
      </c>
      <c r="F21" s="5">
        <v>5784.74</v>
      </c>
      <c r="G21" s="5">
        <v>5784.74</v>
      </c>
      <c r="H21" s="5">
        <v>5784.74</v>
      </c>
      <c r="I21" s="5">
        <v>5784.74</v>
      </c>
      <c r="J21" s="5">
        <v>5784.74</v>
      </c>
      <c r="K21" s="5">
        <v>5784.74</v>
      </c>
      <c r="L21" s="5">
        <v>5784.74</v>
      </c>
      <c r="M21" s="5">
        <v>5784.74</v>
      </c>
      <c r="N21" s="5">
        <v>5784.74</v>
      </c>
      <c r="O21" s="5">
        <v>5784.74</v>
      </c>
      <c r="P21" s="5">
        <v>5784.74</v>
      </c>
    </row>
    <row r="22" spans="1:16" ht="22.5">
      <c r="A22" s="21">
        <v>6</v>
      </c>
      <c r="B22" s="12" t="s">
        <v>41</v>
      </c>
      <c r="C22" s="9">
        <f t="shared" si="0"/>
        <v>26305.320000000003</v>
      </c>
      <c r="E22" s="5">
        <v>2192.11</v>
      </c>
      <c r="F22" s="5">
        <v>2192.11</v>
      </c>
      <c r="G22" s="5">
        <v>2192.11</v>
      </c>
      <c r="H22" s="5">
        <v>2192.11</v>
      </c>
      <c r="I22" s="5">
        <v>2192.11</v>
      </c>
      <c r="J22" s="5">
        <v>2192.11</v>
      </c>
      <c r="K22" s="5">
        <v>2192.11</v>
      </c>
      <c r="L22" s="5">
        <v>2192.11</v>
      </c>
      <c r="M22" s="5">
        <v>2192.11</v>
      </c>
      <c r="N22" s="5">
        <v>2192.11</v>
      </c>
      <c r="O22" s="5">
        <v>2192.11</v>
      </c>
      <c r="P22" s="5">
        <v>2192.11</v>
      </c>
    </row>
    <row r="23" spans="1:16" ht="12.75">
      <c r="A23" s="21"/>
      <c r="B23" s="16" t="s">
        <v>126</v>
      </c>
      <c r="C23" s="9">
        <f t="shared" si="0"/>
        <v>46399.68</v>
      </c>
      <c r="E23" s="5">
        <v>3866.64</v>
      </c>
      <c r="F23" s="5">
        <v>3866.64</v>
      </c>
      <c r="G23" s="5">
        <v>3866.64</v>
      </c>
      <c r="H23" s="5">
        <v>3866.64</v>
      </c>
      <c r="I23" s="5">
        <v>3866.64</v>
      </c>
      <c r="J23" s="5">
        <v>3866.64</v>
      </c>
      <c r="K23" s="5">
        <v>3866.64</v>
      </c>
      <c r="L23" s="5">
        <v>3866.64</v>
      </c>
      <c r="M23" s="5">
        <v>3866.64</v>
      </c>
      <c r="N23" s="5">
        <v>3866.64</v>
      </c>
      <c r="O23" s="5">
        <v>3866.64</v>
      </c>
      <c r="P23" s="5">
        <v>3866.64</v>
      </c>
    </row>
    <row r="24" spans="1:16" ht="12.75">
      <c r="A24" s="19">
        <v>7</v>
      </c>
      <c r="B24" s="12" t="s">
        <v>65</v>
      </c>
      <c r="C24" s="9">
        <f t="shared" si="0"/>
        <v>5480.279999999999</v>
      </c>
      <c r="E24" s="5">
        <v>456.69</v>
      </c>
      <c r="F24" s="5">
        <v>456.69</v>
      </c>
      <c r="G24" s="5">
        <v>456.69</v>
      </c>
      <c r="H24" s="5">
        <v>456.69</v>
      </c>
      <c r="I24" s="5">
        <v>456.69</v>
      </c>
      <c r="J24" s="5">
        <v>456.69</v>
      </c>
      <c r="K24" s="5">
        <v>456.69</v>
      </c>
      <c r="L24" s="5">
        <v>456.69</v>
      </c>
      <c r="M24" s="5">
        <v>456.69</v>
      </c>
      <c r="N24" s="5">
        <v>456.69</v>
      </c>
      <c r="O24" s="5">
        <v>456.69</v>
      </c>
      <c r="P24" s="5">
        <v>456.69</v>
      </c>
    </row>
    <row r="25" spans="1:16" ht="45">
      <c r="A25" s="20">
        <v>8</v>
      </c>
      <c r="B25" s="12" t="s">
        <v>66</v>
      </c>
      <c r="C25" s="9">
        <f t="shared" si="0"/>
        <v>84761.64</v>
      </c>
      <c r="E25" s="15">
        <v>7063.47</v>
      </c>
      <c r="F25" s="15">
        <v>7063.47</v>
      </c>
      <c r="G25" s="15">
        <v>7063.47</v>
      </c>
      <c r="H25" s="15">
        <v>7063.47</v>
      </c>
      <c r="I25" s="15">
        <v>7063.47</v>
      </c>
      <c r="J25" s="15">
        <v>7063.47</v>
      </c>
      <c r="K25" s="15">
        <v>7063.47</v>
      </c>
      <c r="L25" s="15">
        <v>7063.47</v>
      </c>
      <c r="M25" s="15">
        <v>7063.47</v>
      </c>
      <c r="N25" s="15">
        <v>7063.47</v>
      </c>
      <c r="O25" s="15">
        <v>7063.47</v>
      </c>
      <c r="P25" s="15">
        <v>7063.47</v>
      </c>
    </row>
    <row r="26" spans="1:16" ht="12.75">
      <c r="A26" s="21">
        <v>9</v>
      </c>
      <c r="B26" s="16" t="s">
        <v>45</v>
      </c>
      <c r="C26" s="9">
        <f t="shared" si="0"/>
        <v>56629.55999999999</v>
      </c>
      <c r="E26" s="5">
        <v>4719.13</v>
      </c>
      <c r="F26" s="5">
        <v>4719.13</v>
      </c>
      <c r="G26" s="5">
        <v>4719.13</v>
      </c>
      <c r="H26" s="5">
        <v>4719.13</v>
      </c>
      <c r="I26" s="5">
        <v>4719.13</v>
      </c>
      <c r="J26" s="5">
        <v>4719.13</v>
      </c>
      <c r="K26" s="5">
        <v>4719.13</v>
      </c>
      <c r="L26" s="5">
        <v>4719.13</v>
      </c>
      <c r="M26" s="5">
        <v>4719.13</v>
      </c>
      <c r="N26" s="5">
        <v>4719.13</v>
      </c>
      <c r="O26" s="5">
        <v>4719.13</v>
      </c>
      <c r="P26" s="5">
        <v>4719.13</v>
      </c>
    </row>
    <row r="27" spans="1:16" ht="12.75">
      <c r="A27" s="19">
        <v>10</v>
      </c>
      <c r="B27" s="12" t="s">
        <v>47</v>
      </c>
      <c r="C27" s="9">
        <f t="shared" si="0"/>
        <v>14614.08</v>
      </c>
      <c r="E27" s="5">
        <v>1217.84</v>
      </c>
      <c r="F27" s="5">
        <v>1217.84</v>
      </c>
      <c r="G27" s="5">
        <v>1217.84</v>
      </c>
      <c r="H27" s="5">
        <v>1217.84</v>
      </c>
      <c r="I27" s="5">
        <v>1217.84</v>
      </c>
      <c r="J27" s="5">
        <v>1217.84</v>
      </c>
      <c r="K27" s="5">
        <v>1217.84</v>
      </c>
      <c r="L27" s="5">
        <v>1217.84</v>
      </c>
      <c r="M27" s="5">
        <v>1217.84</v>
      </c>
      <c r="N27" s="5">
        <v>1217.84</v>
      </c>
      <c r="O27" s="5">
        <v>1217.84</v>
      </c>
      <c r="P27" s="5">
        <v>1217.84</v>
      </c>
    </row>
    <row r="28" spans="1:16" ht="22.5">
      <c r="A28" s="20">
        <v>11</v>
      </c>
      <c r="B28" s="12" t="s">
        <v>49</v>
      </c>
      <c r="C28" s="9">
        <f t="shared" si="0"/>
        <v>730.68</v>
      </c>
      <c r="E28" s="5">
        <v>60.89</v>
      </c>
      <c r="F28" s="5">
        <v>60.89</v>
      </c>
      <c r="G28" s="5">
        <v>60.89</v>
      </c>
      <c r="H28" s="5">
        <v>60.89</v>
      </c>
      <c r="I28" s="5">
        <v>60.89</v>
      </c>
      <c r="J28" s="5">
        <v>60.89</v>
      </c>
      <c r="K28" s="5">
        <v>60.89</v>
      </c>
      <c r="L28" s="5">
        <v>60.89</v>
      </c>
      <c r="M28" s="5">
        <v>60.89</v>
      </c>
      <c r="N28" s="5">
        <v>60.89</v>
      </c>
      <c r="O28" s="5">
        <v>60.89</v>
      </c>
      <c r="P28" s="5">
        <v>60.89</v>
      </c>
    </row>
    <row r="29" spans="1:16" ht="33.75">
      <c r="A29" s="21">
        <v>12</v>
      </c>
      <c r="B29" s="6" t="s">
        <v>51</v>
      </c>
      <c r="C29" s="9">
        <f t="shared" si="0"/>
        <v>29230.679999999997</v>
      </c>
      <c r="E29" s="15">
        <v>2435.89</v>
      </c>
      <c r="F29" s="15">
        <v>2435.89</v>
      </c>
      <c r="G29" s="15">
        <v>2435.89</v>
      </c>
      <c r="H29" s="15">
        <v>2435.89</v>
      </c>
      <c r="I29" s="15">
        <v>2435.89</v>
      </c>
      <c r="J29" s="15">
        <v>2435.89</v>
      </c>
      <c r="K29" s="15">
        <v>2435.89</v>
      </c>
      <c r="L29" s="15">
        <v>2435.89</v>
      </c>
      <c r="M29" s="15">
        <v>2435.89</v>
      </c>
      <c r="N29" s="15">
        <v>2435.89</v>
      </c>
      <c r="O29" s="15">
        <v>2435.89</v>
      </c>
      <c r="P29" s="15">
        <v>2435.89</v>
      </c>
    </row>
    <row r="30" spans="1:16" ht="12.75">
      <c r="A30" s="19"/>
      <c r="B30" s="6" t="s">
        <v>52</v>
      </c>
      <c r="C30" s="15">
        <f>SUM(C17:C29)</f>
        <v>445001.04</v>
      </c>
      <c r="E30" s="15">
        <f>SUM(E17:E29)</f>
        <v>36961.63999999999</v>
      </c>
      <c r="F30" s="15">
        <f aca="true" t="shared" si="1" ref="F30:P30">SUM(F17:F29)</f>
        <v>36961.63999999999</v>
      </c>
      <c r="G30" s="15">
        <f t="shared" si="1"/>
        <v>38422.99999999999</v>
      </c>
      <c r="H30" s="15">
        <f t="shared" si="1"/>
        <v>36961.63999999999</v>
      </c>
      <c r="I30" s="15">
        <f t="shared" si="1"/>
        <v>36961.63999999999</v>
      </c>
      <c r="J30" s="15">
        <f t="shared" si="1"/>
        <v>36961.63999999999</v>
      </c>
      <c r="K30" s="15">
        <f t="shared" si="1"/>
        <v>36961.63999999999</v>
      </c>
      <c r="L30" s="15">
        <f t="shared" si="1"/>
        <v>36961.63999999999</v>
      </c>
      <c r="M30" s="15">
        <f t="shared" si="1"/>
        <v>36961.63999999999</v>
      </c>
      <c r="N30" s="15">
        <f t="shared" si="1"/>
        <v>36961.63999999999</v>
      </c>
      <c r="O30" s="15">
        <f t="shared" si="1"/>
        <v>36961.63999999999</v>
      </c>
      <c r="P30" s="15">
        <f t="shared" si="1"/>
        <v>36961.63999999999</v>
      </c>
    </row>
    <row r="31" spans="1:16" ht="12.75">
      <c r="A31" s="19">
        <v>13</v>
      </c>
      <c r="B31" s="5" t="s">
        <v>19</v>
      </c>
      <c r="C31" s="15">
        <f>C32+C33+C34+C35</f>
        <v>19204.309999999998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12960.31</v>
      </c>
      <c r="L31" s="15">
        <f t="shared" si="2"/>
        <v>0</v>
      </c>
      <c r="M31" s="15">
        <f t="shared" si="2"/>
        <v>0</v>
      </c>
      <c r="N31" s="15">
        <f t="shared" si="2"/>
        <v>900</v>
      </c>
      <c r="O31" s="15">
        <f t="shared" si="2"/>
        <v>5344</v>
      </c>
      <c r="P31" s="15">
        <f t="shared" si="2"/>
        <v>0</v>
      </c>
    </row>
    <row r="32" spans="1:16" ht="12.75">
      <c r="A32" s="4"/>
      <c r="B32" s="4" t="s">
        <v>316</v>
      </c>
      <c r="C32" s="9">
        <f>E32+F32+G32+H32+I32+J32+K32+L32+M32+N32+O32+P32</f>
        <v>12960.31</v>
      </c>
      <c r="E32" s="4"/>
      <c r="F32" s="4"/>
      <c r="G32" s="4"/>
      <c r="H32" s="4"/>
      <c r="I32" s="4"/>
      <c r="J32" s="4"/>
      <c r="K32" s="4">
        <v>12960.31</v>
      </c>
      <c r="L32" s="4"/>
      <c r="M32" s="4"/>
      <c r="N32" s="4"/>
      <c r="O32" s="4"/>
      <c r="P32" s="4"/>
    </row>
    <row r="33" spans="1:16" ht="12.75">
      <c r="A33" s="4"/>
      <c r="B33" s="24" t="s">
        <v>366</v>
      </c>
      <c r="C33" s="9">
        <f>E33+F33+G33+H33+I33+J33+K33+L33+M33+N33+O33+P33</f>
        <v>900</v>
      </c>
      <c r="E33" s="4"/>
      <c r="F33" s="4"/>
      <c r="G33" s="4"/>
      <c r="H33" s="4"/>
      <c r="I33" s="4"/>
      <c r="J33" s="4"/>
      <c r="K33" s="4"/>
      <c r="L33" s="4"/>
      <c r="M33" s="4"/>
      <c r="N33" s="4">
        <v>900</v>
      </c>
      <c r="O33" s="4"/>
      <c r="P33" s="4"/>
    </row>
    <row r="34" spans="1:16" ht="12.75">
      <c r="A34" s="4"/>
      <c r="B34" s="4" t="s">
        <v>367</v>
      </c>
      <c r="C34" s="9">
        <f>E34+F34+G34+H34+I34+J34+K34+L34+M34+N34+O34+P34</f>
        <v>5344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5344</v>
      </c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464205.35</v>
      </c>
      <c r="E36" s="17">
        <f>E30+E31</f>
        <v>36961.63999999999</v>
      </c>
      <c r="F36" s="17">
        <f aca="true" t="shared" si="3" ref="F36:P36">F30+F31</f>
        <v>36961.63999999999</v>
      </c>
      <c r="G36" s="17">
        <f t="shared" si="3"/>
        <v>38422.99999999999</v>
      </c>
      <c r="H36" s="17">
        <f t="shared" si="3"/>
        <v>36961.63999999999</v>
      </c>
      <c r="I36" s="17">
        <f t="shared" si="3"/>
        <v>36961.63999999999</v>
      </c>
      <c r="J36" s="17">
        <f t="shared" si="3"/>
        <v>36961.63999999999</v>
      </c>
      <c r="K36" s="17">
        <f t="shared" si="3"/>
        <v>49921.94999999999</v>
      </c>
      <c r="L36" s="17">
        <f t="shared" si="3"/>
        <v>36961.63999999999</v>
      </c>
      <c r="M36" s="17">
        <f t="shared" si="3"/>
        <v>36961.63999999999</v>
      </c>
      <c r="N36" s="17">
        <f t="shared" si="3"/>
        <v>37861.63999999999</v>
      </c>
      <c r="O36" s="17">
        <f t="shared" si="3"/>
        <v>42305.63999999999</v>
      </c>
      <c r="P36" s="17">
        <f t="shared" si="3"/>
        <v>36961.63999999999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D10" sqref="D10:D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304</v>
      </c>
      <c r="F1" s="1" t="s">
        <v>2</v>
      </c>
      <c r="G1" s="1" t="s">
        <v>3</v>
      </c>
    </row>
    <row r="2" spans="2:7" ht="12.75">
      <c r="B2" s="2" t="s">
        <v>368</v>
      </c>
      <c r="D2" s="1"/>
      <c r="E2" s="1" t="s">
        <v>5</v>
      </c>
      <c r="F2" s="1">
        <v>853.69</v>
      </c>
      <c r="G2" s="1">
        <v>445.71</v>
      </c>
    </row>
    <row r="3" spans="2:7" ht="12.75">
      <c r="B3" s="2" t="s">
        <v>6</v>
      </c>
      <c r="C3" s="1">
        <v>3587.73</v>
      </c>
      <c r="D3" s="1" t="s">
        <v>7</v>
      </c>
      <c r="E3" s="1" t="s">
        <v>8</v>
      </c>
      <c r="F3" s="1">
        <v>853.69</v>
      </c>
      <c r="G3" s="1">
        <v>1261.67</v>
      </c>
    </row>
    <row r="4" spans="2:6" ht="12.75">
      <c r="B4" s="2" t="s">
        <v>81</v>
      </c>
      <c r="C4" s="3">
        <f>F14</f>
        <v>10244.280000000004</v>
      </c>
      <c r="D4" s="1" t="s">
        <v>7</v>
      </c>
      <c r="E4" s="1" t="s">
        <v>10</v>
      </c>
      <c r="F4" s="1">
        <v>853.69</v>
      </c>
    </row>
    <row r="5" spans="2:7" ht="12.75">
      <c r="B5" s="2" t="s">
        <v>11</v>
      </c>
      <c r="C5" s="3">
        <f>G14+H14</f>
        <v>7388.420000000001</v>
      </c>
      <c r="D5" s="1" t="s">
        <v>7</v>
      </c>
      <c r="E5" s="1" t="s">
        <v>12</v>
      </c>
      <c r="F5" s="1">
        <v>853.69</v>
      </c>
      <c r="G5" s="1">
        <v>853.69</v>
      </c>
    </row>
    <row r="6" spans="2:7" ht="12.75">
      <c r="B6" s="2" t="s">
        <v>63</v>
      </c>
      <c r="C6" s="1">
        <f>C8+C9</f>
        <v>9735.760000000002</v>
      </c>
      <c r="D6" s="1" t="s">
        <v>7</v>
      </c>
      <c r="E6" s="1" t="s">
        <v>14</v>
      </c>
      <c r="F6" s="1">
        <v>853.69</v>
      </c>
      <c r="G6" s="1">
        <v>1707.38</v>
      </c>
    </row>
    <row r="7" spans="2:7" ht="12.75">
      <c r="B7" s="2" t="s">
        <v>15</v>
      </c>
      <c r="D7" s="1"/>
      <c r="E7" s="1" t="s">
        <v>16</v>
      </c>
      <c r="F7" s="1">
        <v>853.69</v>
      </c>
      <c r="G7" s="1">
        <v>445.71</v>
      </c>
    </row>
    <row r="8" spans="2:16" ht="12.75">
      <c r="B8" s="2" t="s">
        <v>17</v>
      </c>
      <c r="C8" s="3">
        <f>C27</f>
        <v>9735.760000000002</v>
      </c>
      <c r="D8" s="1" t="s">
        <v>7</v>
      </c>
      <c r="E8" s="3" t="s">
        <v>18</v>
      </c>
      <c r="F8" s="3">
        <v>853.69</v>
      </c>
      <c r="G8" s="3">
        <v>445.71</v>
      </c>
      <c r="H8" s="3"/>
      <c r="I8" s="3"/>
      <c r="J8" s="3"/>
      <c r="K8" s="3"/>
      <c r="L8" s="3"/>
      <c r="M8" s="3"/>
      <c r="N8" s="3"/>
      <c r="O8" s="3"/>
      <c r="P8" s="3"/>
    </row>
    <row r="9" spans="2:6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853.69</v>
      </c>
    </row>
    <row r="10" spans="2:7" ht="12.75">
      <c r="B10" s="2"/>
      <c r="D10" s="1"/>
      <c r="E10" s="1" t="s">
        <v>21</v>
      </c>
      <c r="F10" s="1">
        <v>853.69</v>
      </c>
      <c r="G10" s="1">
        <v>891.42</v>
      </c>
    </row>
    <row r="11" spans="2:7" ht="12.75">
      <c r="B11" s="2"/>
      <c r="D11" s="1"/>
      <c r="E11" s="1" t="s">
        <v>22</v>
      </c>
      <c r="F11" s="1">
        <v>853.69</v>
      </c>
      <c r="G11" s="1">
        <v>445.71</v>
      </c>
    </row>
    <row r="12" spans="2:7" ht="12.75">
      <c r="B12" s="2" t="s">
        <v>23</v>
      </c>
      <c r="C12" s="1">
        <v>2855.86</v>
      </c>
      <c r="D12" s="1" t="s">
        <v>7</v>
      </c>
      <c r="E12" s="1" t="s">
        <v>24</v>
      </c>
      <c r="F12" s="1">
        <v>853.69</v>
      </c>
      <c r="G12" s="1">
        <v>0</v>
      </c>
    </row>
    <row r="13" spans="2:7" ht="12.75">
      <c r="B13" s="2" t="s">
        <v>25</v>
      </c>
      <c r="C13" s="1">
        <f>C3+C5-C6</f>
        <v>1240.3899999999994</v>
      </c>
      <c r="D13" s="1" t="s">
        <v>7</v>
      </c>
      <c r="E13" s="1" t="s">
        <v>26</v>
      </c>
      <c r="F13" s="1">
        <v>853.69</v>
      </c>
      <c r="G13" s="1">
        <v>891.42</v>
      </c>
    </row>
    <row r="14" spans="2:8" ht="12.75">
      <c r="B14" s="2"/>
      <c r="D14" s="1"/>
      <c r="F14" s="3">
        <f>F2+F3+F4+F5+F6+F7+F8+F9+F10+F11+F12+F13</f>
        <v>10244.280000000004</v>
      </c>
      <c r="G14" s="3">
        <f>G2+G3+G4+G5+G6+G7+G8+G9+G10+G11+G12+G13</f>
        <v>7388.420000000001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3841.560000000001</v>
      </c>
      <c r="E17" s="9">
        <v>320.13</v>
      </c>
      <c r="F17" s="9">
        <v>320.13</v>
      </c>
      <c r="G17" s="9">
        <v>320.13</v>
      </c>
      <c r="H17" s="9">
        <v>320.13</v>
      </c>
      <c r="I17" s="9">
        <v>320.13</v>
      </c>
      <c r="J17" s="9">
        <v>320.13</v>
      </c>
      <c r="K17" s="9">
        <v>320.13</v>
      </c>
      <c r="L17" s="9">
        <v>320.13</v>
      </c>
      <c r="M17" s="9">
        <v>320.13</v>
      </c>
      <c r="N17" s="9">
        <v>320.13</v>
      </c>
      <c r="O17" s="9">
        <v>320.13</v>
      </c>
      <c r="P17" s="9">
        <v>320.13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129.47999999999996</v>
      </c>
      <c r="E18" s="9">
        <v>10.79</v>
      </c>
      <c r="F18" s="9">
        <v>10.79</v>
      </c>
      <c r="G18" s="9">
        <v>10.79</v>
      </c>
      <c r="H18" s="9">
        <v>10.79</v>
      </c>
      <c r="I18" s="9">
        <v>10.79</v>
      </c>
      <c r="J18" s="9">
        <v>10.79</v>
      </c>
      <c r="K18" s="9">
        <v>10.79</v>
      </c>
      <c r="L18" s="9">
        <v>10.79</v>
      </c>
      <c r="M18" s="9">
        <v>10.79</v>
      </c>
      <c r="N18" s="9">
        <v>10.79</v>
      </c>
      <c r="O18" s="9">
        <v>10.79</v>
      </c>
      <c r="P18" s="9">
        <v>10.79</v>
      </c>
    </row>
    <row r="19" spans="1:16" ht="12.75">
      <c r="A19" s="11" t="s">
        <v>36</v>
      </c>
      <c r="B19" s="12" t="s">
        <v>37</v>
      </c>
      <c r="C19" s="9">
        <f t="shared" si="0"/>
        <v>402.84</v>
      </c>
      <c r="E19" s="13">
        <v>33.57</v>
      </c>
      <c r="F19" s="13">
        <v>33.57</v>
      </c>
      <c r="G19" s="13">
        <v>33.57</v>
      </c>
      <c r="H19" s="13">
        <v>33.57</v>
      </c>
      <c r="I19" s="13">
        <v>33.57</v>
      </c>
      <c r="J19" s="13">
        <v>33.57</v>
      </c>
      <c r="K19" s="13">
        <v>33.57</v>
      </c>
      <c r="L19" s="13">
        <v>33.57</v>
      </c>
      <c r="M19" s="13">
        <v>33.57</v>
      </c>
      <c r="N19" s="13">
        <v>33.57</v>
      </c>
      <c r="O19" s="13">
        <v>33.57</v>
      </c>
      <c r="P19" s="13">
        <v>33.57</v>
      </c>
    </row>
    <row r="20" spans="1:16" ht="22.5">
      <c r="A20" s="4" t="s">
        <v>38</v>
      </c>
      <c r="B20" s="12" t="s">
        <v>39</v>
      </c>
      <c r="C20" s="9">
        <f t="shared" si="0"/>
        <v>2388.36</v>
      </c>
      <c r="E20" s="5">
        <v>199.03</v>
      </c>
      <c r="F20" s="5">
        <v>199.03</v>
      </c>
      <c r="G20" s="5">
        <v>199.03</v>
      </c>
      <c r="H20" s="5">
        <v>199.03</v>
      </c>
      <c r="I20" s="5">
        <v>199.03</v>
      </c>
      <c r="J20" s="5">
        <v>199.03</v>
      </c>
      <c r="K20" s="5">
        <v>199.03</v>
      </c>
      <c r="L20" s="5">
        <v>199.03</v>
      </c>
      <c r="M20" s="5">
        <v>199.03</v>
      </c>
      <c r="N20" s="5">
        <v>199.03</v>
      </c>
      <c r="O20" s="5">
        <v>199.03</v>
      </c>
      <c r="P20" s="5">
        <v>199.03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1822.4800000000005</v>
      </c>
      <c r="E23" s="5">
        <v>143.88</v>
      </c>
      <c r="F23" s="5">
        <v>191.84</v>
      </c>
      <c r="G23" s="5">
        <v>191.84</v>
      </c>
      <c r="H23" s="5">
        <v>143.88</v>
      </c>
      <c r="I23" s="5">
        <v>143.88</v>
      </c>
      <c r="J23" s="5">
        <v>143.88</v>
      </c>
      <c r="K23" s="5">
        <v>143.88</v>
      </c>
      <c r="L23" s="5">
        <v>143.88</v>
      </c>
      <c r="M23" s="5">
        <v>143.88</v>
      </c>
      <c r="N23" s="5">
        <v>143.88</v>
      </c>
      <c r="O23" s="5">
        <v>143.88</v>
      </c>
      <c r="P23" s="5">
        <v>143.88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1151.04</v>
      </c>
      <c r="E26" s="15">
        <v>95.92</v>
      </c>
      <c r="F26" s="15">
        <v>95.92</v>
      </c>
      <c r="G26" s="15">
        <v>95.92</v>
      </c>
      <c r="H26" s="15">
        <v>95.92</v>
      </c>
      <c r="I26" s="15">
        <v>95.92</v>
      </c>
      <c r="J26" s="15">
        <v>95.92</v>
      </c>
      <c r="K26" s="15">
        <v>95.92</v>
      </c>
      <c r="L26" s="15">
        <v>95.92</v>
      </c>
      <c r="M26" s="15">
        <v>95.92</v>
      </c>
      <c r="N26" s="15">
        <v>95.92</v>
      </c>
      <c r="O26" s="15">
        <v>95.92</v>
      </c>
      <c r="P26" s="15">
        <v>95.92</v>
      </c>
    </row>
    <row r="27" spans="1:16" ht="12.75">
      <c r="A27" s="14"/>
      <c r="B27" s="6" t="s">
        <v>52</v>
      </c>
      <c r="C27" s="15">
        <f>C17+C18+C19+C20+C21+C22+C23+C24+C25+C26</f>
        <v>9735.760000000002</v>
      </c>
      <c r="E27" s="15">
        <f>E17+E18+E19+E20+E21+E22+E23+E24+E25+E26</f>
        <v>803.3199999999999</v>
      </c>
      <c r="F27" s="15">
        <f aca="true" t="shared" si="1" ref="F27:P27">F17+F18+F19+F20+F21+F22+F23+F24+F25+F26</f>
        <v>851.28</v>
      </c>
      <c r="G27" s="15">
        <f t="shared" si="1"/>
        <v>851.28</v>
      </c>
      <c r="H27" s="15">
        <f t="shared" si="1"/>
        <v>803.3199999999999</v>
      </c>
      <c r="I27" s="15">
        <f t="shared" si="1"/>
        <v>803.3199999999999</v>
      </c>
      <c r="J27" s="15">
        <f t="shared" si="1"/>
        <v>803.3199999999999</v>
      </c>
      <c r="K27" s="15">
        <f t="shared" si="1"/>
        <v>803.3199999999999</v>
      </c>
      <c r="L27" s="15">
        <f t="shared" si="1"/>
        <v>803.3199999999999</v>
      </c>
      <c r="M27" s="15">
        <f t="shared" si="1"/>
        <v>803.3199999999999</v>
      </c>
      <c r="N27" s="15">
        <f t="shared" si="1"/>
        <v>803.3199999999999</v>
      </c>
      <c r="O27" s="15">
        <f t="shared" si="1"/>
        <v>803.3199999999999</v>
      </c>
      <c r="P27" s="15">
        <f t="shared" si="1"/>
        <v>803.3199999999999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9735.760000000002</v>
      </c>
      <c r="E33" s="17">
        <f>E27+E28</f>
        <v>803.3199999999999</v>
      </c>
      <c r="F33" s="17">
        <f aca="true" t="shared" si="3" ref="F33:P33">F27+F28</f>
        <v>851.28</v>
      </c>
      <c r="G33" s="17">
        <f t="shared" si="3"/>
        <v>851.28</v>
      </c>
      <c r="H33" s="17">
        <f t="shared" si="3"/>
        <v>803.3199999999999</v>
      </c>
      <c r="I33" s="17">
        <f t="shared" si="3"/>
        <v>803.3199999999999</v>
      </c>
      <c r="J33" s="17">
        <f t="shared" si="3"/>
        <v>803.3199999999999</v>
      </c>
      <c r="K33" s="17">
        <f t="shared" si="3"/>
        <v>803.3199999999999</v>
      </c>
      <c r="L33" s="17">
        <f t="shared" si="3"/>
        <v>803.3199999999999</v>
      </c>
      <c r="M33" s="17">
        <f t="shared" si="3"/>
        <v>803.3199999999999</v>
      </c>
      <c r="N33" s="17">
        <f t="shared" si="3"/>
        <v>803.3199999999999</v>
      </c>
      <c r="O33" s="17">
        <f t="shared" si="3"/>
        <v>803.3199999999999</v>
      </c>
      <c r="P33" s="17">
        <f t="shared" si="3"/>
        <v>803.3199999999999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T27" sqref="T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369</v>
      </c>
      <c r="D2" s="1"/>
      <c r="E2" s="1" t="s">
        <v>5</v>
      </c>
      <c r="F2" s="1">
        <v>8884.33</v>
      </c>
      <c r="G2" s="1">
        <v>7425.04</v>
      </c>
    </row>
    <row r="3" spans="2:7" ht="12.75">
      <c r="B3" s="2" t="s">
        <v>6</v>
      </c>
      <c r="C3" s="1">
        <v>-9901.94</v>
      </c>
      <c r="D3" s="1" t="s">
        <v>7</v>
      </c>
      <c r="E3" s="1" t="s">
        <v>8</v>
      </c>
      <c r="F3" s="1">
        <v>8884.33</v>
      </c>
      <c r="G3" s="1">
        <v>6855.27</v>
      </c>
    </row>
    <row r="4" spans="2:7" ht="12.75">
      <c r="B4" s="2" t="s">
        <v>90</v>
      </c>
      <c r="C4" s="3">
        <f>F14</f>
        <v>106532.27999999998</v>
      </c>
      <c r="D4" s="1" t="s">
        <v>7</v>
      </c>
      <c r="E4" s="1" t="s">
        <v>10</v>
      </c>
      <c r="F4" s="1">
        <v>8884.33</v>
      </c>
      <c r="G4" s="1">
        <v>6959.42</v>
      </c>
    </row>
    <row r="5" spans="2:7" ht="12.75">
      <c r="B5" s="2" t="s">
        <v>11</v>
      </c>
      <c r="C5" s="3">
        <f>G14+H14</f>
        <v>108022.38999999998</v>
      </c>
      <c r="D5" s="1" t="s">
        <v>7</v>
      </c>
      <c r="E5" s="1" t="s">
        <v>12</v>
      </c>
      <c r="F5" s="1">
        <v>8884.33</v>
      </c>
      <c r="G5" s="1">
        <v>7227.51</v>
      </c>
    </row>
    <row r="6" spans="2:8" ht="12.75">
      <c r="B6" s="2" t="s">
        <v>13</v>
      </c>
      <c r="C6" s="1">
        <f>C8+C9</f>
        <v>94206.86</v>
      </c>
      <c r="D6" s="1" t="s">
        <v>7</v>
      </c>
      <c r="E6" s="1" t="s">
        <v>14</v>
      </c>
      <c r="F6" s="1">
        <v>8874.37</v>
      </c>
      <c r="G6" s="1">
        <v>10784.2</v>
      </c>
      <c r="H6" s="1">
        <v>1127.44</v>
      </c>
    </row>
    <row r="7" spans="2:7" ht="12.75">
      <c r="B7" s="2" t="s">
        <v>15</v>
      </c>
      <c r="D7" s="1"/>
      <c r="E7" s="1" t="s">
        <v>16</v>
      </c>
      <c r="F7" s="1">
        <v>8874.37</v>
      </c>
      <c r="G7" s="1">
        <v>5974.78</v>
      </c>
    </row>
    <row r="8" spans="2:16" ht="12.75">
      <c r="B8" s="2" t="s">
        <v>17</v>
      </c>
      <c r="C8" s="3">
        <f>C29</f>
        <v>91506.86</v>
      </c>
      <c r="D8" s="1" t="s">
        <v>7</v>
      </c>
      <c r="E8" s="3" t="s">
        <v>18</v>
      </c>
      <c r="F8" s="3">
        <v>8874.37</v>
      </c>
      <c r="G8" s="3">
        <v>17565.81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2700</v>
      </c>
      <c r="D9" s="1" t="s">
        <v>7</v>
      </c>
      <c r="E9" s="1" t="s">
        <v>20</v>
      </c>
      <c r="F9" s="1">
        <v>8874.37</v>
      </c>
      <c r="G9" s="1">
        <v>7132.62</v>
      </c>
    </row>
    <row r="10" spans="2:7" ht="12.75">
      <c r="B10" s="2"/>
      <c r="D10" s="1"/>
      <c r="E10" s="1" t="s">
        <v>21</v>
      </c>
      <c r="F10" s="1">
        <v>8874.37</v>
      </c>
      <c r="G10" s="1">
        <v>8126.12</v>
      </c>
    </row>
    <row r="11" spans="2:8" ht="12.75">
      <c r="B11" s="2"/>
      <c r="D11" s="1"/>
      <c r="E11" s="1" t="s">
        <v>22</v>
      </c>
      <c r="F11" s="1">
        <v>8874.37</v>
      </c>
      <c r="G11" s="1">
        <v>10167.9</v>
      </c>
      <c r="H11" s="1">
        <v>1475.33</v>
      </c>
    </row>
    <row r="12" spans="2:7" ht="12.75">
      <c r="B12" s="2" t="s">
        <v>23</v>
      </c>
      <c r="C12" s="1">
        <v>10569.99</v>
      </c>
      <c r="D12" s="1" t="s">
        <v>7</v>
      </c>
      <c r="E12" s="1" t="s">
        <v>24</v>
      </c>
      <c r="F12" s="1">
        <v>8874.37</v>
      </c>
      <c r="G12" s="1">
        <v>6924.71</v>
      </c>
    </row>
    <row r="13" spans="2:8" ht="12.75">
      <c r="B13" s="2" t="s">
        <v>25</v>
      </c>
      <c r="C13" s="1">
        <f>C3+C5-C6</f>
        <v>3913.589999999982</v>
      </c>
      <c r="D13" s="1" t="s">
        <v>7</v>
      </c>
      <c r="E13" s="1" t="s">
        <v>26</v>
      </c>
      <c r="F13" s="1">
        <v>8874.37</v>
      </c>
      <c r="G13" s="1">
        <v>9526.75</v>
      </c>
      <c r="H13" s="1">
        <v>749.49</v>
      </c>
    </row>
    <row r="14" spans="2:8" ht="12.75">
      <c r="B14" s="2"/>
      <c r="D14" s="1"/>
      <c r="F14" s="3">
        <f>F2+F3+F4+F5+F6+F7+F8+F9+F10+F11+F12+F13</f>
        <v>106532.27999999998</v>
      </c>
      <c r="G14" s="3">
        <f>G2+G3+G4+G5+G6+G7+G8+G9+G10+G11+G12+G13</f>
        <v>104670.12999999999</v>
      </c>
      <c r="H14" s="3">
        <f>H2+H3+H4+H5+H6+H7+H8+H9+H10+H11+H12+H13</f>
        <v>3352.26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24918.960000000006</v>
      </c>
      <c r="E17" s="9">
        <v>2076.58</v>
      </c>
      <c r="F17" s="9">
        <v>2076.58</v>
      </c>
      <c r="G17" s="9">
        <v>2076.58</v>
      </c>
      <c r="H17" s="9">
        <v>2076.58</v>
      </c>
      <c r="I17" s="9">
        <v>2076.58</v>
      </c>
      <c r="J17" s="9">
        <v>2076.58</v>
      </c>
      <c r="K17" s="9">
        <v>2076.58</v>
      </c>
      <c r="L17" s="9">
        <v>2076.58</v>
      </c>
      <c r="M17" s="9">
        <v>2076.58</v>
      </c>
      <c r="N17" s="9">
        <v>2076.58</v>
      </c>
      <c r="O17" s="9">
        <v>2076.58</v>
      </c>
      <c r="P17" s="9">
        <v>2076.58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770.6400000000002</v>
      </c>
      <c r="E18" s="9">
        <v>64.22</v>
      </c>
      <c r="F18" s="9">
        <v>64.22</v>
      </c>
      <c r="G18" s="9">
        <v>64.22</v>
      </c>
      <c r="H18" s="9">
        <v>64.22</v>
      </c>
      <c r="I18" s="9">
        <v>64.22</v>
      </c>
      <c r="J18" s="9">
        <v>64.22</v>
      </c>
      <c r="K18" s="9">
        <v>64.22</v>
      </c>
      <c r="L18" s="9">
        <v>64.22</v>
      </c>
      <c r="M18" s="9">
        <v>64.22</v>
      </c>
      <c r="N18" s="9">
        <v>64.22</v>
      </c>
      <c r="O18" s="9">
        <v>64.22</v>
      </c>
      <c r="P18" s="9">
        <v>64.22</v>
      </c>
    </row>
    <row r="19" spans="1:16" ht="12.75">
      <c r="A19" s="21">
        <v>3</v>
      </c>
      <c r="B19" s="12" t="s">
        <v>37</v>
      </c>
      <c r="C19" s="9">
        <f t="shared" si="0"/>
        <v>2397.72</v>
      </c>
      <c r="E19" s="13">
        <v>199.81</v>
      </c>
      <c r="F19" s="13">
        <v>199.81</v>
      </c>
      <c r="G19" s="13">
        <v>199.81</v>
      </c>
      <c r="H19" s="13">
        <v>199.81</v>
      </c>
      <c r="I19" s="13">
        <v>199.81</v>
      </c>
      <c r="J19" s="13">
        <v>199.81</v>
      </c>
      <c r="K19" s="13">
        <v>199.81</v>
      </c>
      <c r="L19" s="13">
        <v>199.81</v>
      </c>
      <c r="M19" s="13">
        <v>199.81</v>
      </c>
      <c r="N19" s="13">
        <v>199.81</v>
      </c>
      <c r="O19" s="13">
        <v>199.81</v>
      </c>
      <c r="P19" s="13">
        <v>199.81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16270.04</v>
      </c>
      <c r="E21" s="5">
        <v>1355.84</v>
      </c>
      <c r="F21" s="5">
        <v>1355.8</v>
      </c>
      <c r="G21" s="5">
        <v>1355.84</v>
      </c>
      <c r="H21" s="5">
        <v>1355.84</v>
      </c>
      <c r="I21" s="5">
        <v>1355.84</v>
      </c>
      <c r="J21" s="5">
        <v>1355.84</v>
      </c>
      <c r="K21" s="5">
        <v>1355.84</v>
      </c>
      <c r="L21" s="5">
        <v>1355.84</v>
      </c>
      <c r="M21" s="5">
        <v>1355.84</v>
      </c>
      <c r="N21" s="5">
        <v>1355.84</v>
      </c>
      <c r="O21" s="5">
        <v>1355.84</v>
      </c>
      <c r="P21" s="5">
        <v>1355.84</v>
      </c>
    </row>
    <row r="22" spans="1:16" ht="22.5">
      <c r="A22" s="21">
        <v>6</v>
      </c>
      <c r="B22" s="12" t="s">
        <v>41</v>
      </c>
      <c r="C22" s="9">
        <f t="shared" si="0"/>
        <v>6165.48</v>
      </c>
      <c r="E22" s="5">
        <v>513.79</v>
      </c>
      <c r="F22" s="5">
        <v>513.79</v>
      </c>
      <c r="G22" s="5">
        <v>513.79</v>
      </c>
      <c r="H22" s="5">
        <v>513.79</v>
      </c>
      <c r="I22" s="5">
        <v>513.79</v>
      </c>
      <c r="J22" s="5">
        <v>513.79</v>
      </c>
      <c r="K22" s="5">
        <v>513.79</v>
      </c>
      <c r="L22" s="5">
        <v>513.79</v>
      </c>
      <c r="M22" s="5">
        <v>513.79</v>
      </c>
      <c r="N22" s="5">
        <v>513.79</v>
      </c>
      <c r="O22" s="5">
        <v>513.79</v>
      </c>
      <c r="P22" s="5">
        <v>513.79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19866.599999999995</v>
      </c>
      <c r="E24" s="15">
        <v>1655.55</v>
      </c>
      <c r="F24" s="15">
        <v>1655.55</v>
      </c>
      <c r="G24" s="15">
        <v>1655.55</v>
      </c>
      <c r="H24" s="15">
        <v>1655.55</v>
      </c>
      <c r="I24" s="15">
        <v>1655.55</v>
      </c>
      <c r="J24" s="15">
        <v>1655.55</v>
      </c>
      <c r="K24" s="15">
        <v>1655.55</v>
      </c>
      <c r="L24" s="15">
        <v>1655.55</v>
      </c>
      <c r="M24" s="15">
        <v>1655.55</v>
      </c>
      <c r="N24" s="15">
        <v>1655.55</v>
      </c>
      <c r="O24" s="15">
        <v>1655.55</v>
      </c>
      <c r="P24" s="15">
        <v>1655.55</v>
      </c>
    </row>
    <row r="25" spans="1:16" ht="12.75">
      <c r="A25" s="21">
        <v>9</v>
      </c>
      <c r="B25" s="16" t="s">
        <v>45</v>
      </c>
      <c r="C25" s="9">
        <f t="shared" si="0"/>
        <v>10275.839999999998</v>
      </c>
      <c r="E25" s="5">
        <v>856.32</v>
      </c>
      <c r="F25" s="5">
        <v>856.32</v>
      </c>
      <c r="G25" s="5">
        <v>856.32</v>
      </c>
      <c r="H25" s="5">
        <v>856.32</v>
      </c>
      <c r="I25" s="5">
        <v>856.32</v>
      </c>
      <c r="J25" s="5">
        <v>856.32</v>
      </c>
      <c r="K25" s="5">
        <v>856.32</v>
      </c>
      <c r="L25" s="5">
        <v>856.32</v>
      </c>
      <c r="M25" s="5">
        <v>856.32</v>
      </c>
      <c r="N25" s="5">
        <v>856.32</v>
      </c>
      <c r="O25" s="5">
        <v>856.32</v>
      </c>
      <c r="P25" s="5">
        <v>856.32</v>
      </c>
    </row>
    <row r="26" spans="1:16" ht="12.75">
      <c r="A26" s="19">
        <v>10</v>
      </c>
      <c r="B26" s="12" t="s">
        <v>47</v>
      </c>
      <c r="C26" s="9">
        <f t="shared" si="0"/>
        <v>3991.0200000000004</v>
      </c>
      <c r="E26" s="5">
        <v>285.44</v>
      </c>
      <c r="F26" s="5">
        <v>285.44</v>
      </c>
      <c r="G26" s="5">
        <v>0</v>
      </c>
      <c r="H26" s="5">
        <v>1707.5</v>
      </c>
      <c r="I26" s="5">
        <v>285.44</v>
      </c>
      <c r="J26" s="5">
        <v>285.44</v>
      </c>
      <c r="K26" s="5">
        <v>285.44</v>
      </c>
      <c r="L26" s="5">
        <v>285.44</v>
      </c>
      <c r="M26" s="5">
        <v>285.44</v>
      </c>
      <c r="N26" s="5">
        <v>285.44</v>
      </c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6850.56</v>
      </c>
      <c r="E28" s="15">
        <v>570.88</v>
      </c>
      <c r="F28" s="15">
        <v>570.88</v>
      </c>
      <c r="G28" s="15">
        <v>570.88</v>
      </c>
      <c r="H28" s="15">
        <v>570.88</v>
      </c>
      <c r="I28" s="15">
        <v>570.88</v>
      </c>
      <c r="J28" s="15">
        <v>570.88</v>
      </c>
      <c r="K28" s="15">
        <v>570.88</v>
      </c>
      <c r="L28" s="15">
        <v>570.88</v>
      </c>
      <c r="M28" s="15">
        <v>570.88</v>
      </c>
      <c r="N28" s="15">
        <v>570.88</v>
      </c>
      <c r="O28" s="15">
        <v>570.88</v>
      </c>
      <c r="P28" s="15">
        <v>570.88</v>
      </c>
    </row>
    <row r="29" spans="1:16" ht="12.75">
      <c r="A29" s="19"/>
      <c r="B29" s="6" t="s">
        <v>52</v>
      </c>
      <c r="C29" s="15">
        <f>SUM(C17:C28)</f>
        <v>91506.86</v>
      </c>
      <c r="E29" s="15">
        <f>SUM(E17:E28)</f>
        <v>7578.429999999999</v>
      </c>
      <c r="F29" s="15">
        <f aca="true" t="shared" si="1" ref="F29:P29">SUM(F17:F28)</f>
        <v>7578.389999999999</v>
      </c>
      <c r="G29" s="15">
        <f t="shared" si="1"/>
        <v>7292.99</v>
      </c>
      <c r="H29" s="15">
        <f t="shared" si="1"/>
        <v>9000.49</v>
      </c>
      <c r="I29" s="15">
        <f t="shared" si="1"/>
        <v>7578.429999999999</v>
      </c>
      <c r="J29" s="15">
        <f t="shared" si="1"/>
        <v>7578.429999999999</v>
      </c>
      <c r="K29" s="15">
        <f t="shared" si="1"/>
        <v>7578.429999999999</v>
      </c>
      <c r="L29" s="15">
        <f t="shared" si="1"/>
        <v>7578.429999999999</v>
      </c>
      <c r="M29" s="15">
        <f t="shared" si="1"/>
        <v>7578.429999999999</v>
      </c>
      <c r="N29" s="15">
        <f t="shared" si="1"/>
        <v>7578.429999999999</v>
      </c>
      <c r="O29" s="15">
        <f t="shared" si="1"/>
        <v>7292.99</v>
      </c>
      <c r="P29" s="15">
        <f t="shared" si="1"/>
        <v>7292.99</v>
      </c>
    </row>
    <row r="30" spans="1:16" ht="12.75">
      <c r="A30" s="19">
        <v>13</v>
      </c>
      <c r="B30" s="5" t="s">
        <v>19</v>
      </c>
      <c r="C30" s="15">
        <f>C31+C32+C33+C34</f>
        <v>2700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800</v>
      </c>
      <c r="I30" s="15">
        <f t="shared" si="2"/>
        <v>700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1200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203</v>
      </c>
      <c r="C31" s="9">
        <f>E31+F31+G31+H31+I31+J31+K31+L31+M31+N31+O31+P31</f>
        <v>700</v>
      </c>
      <c r="E31" s="4"/>
      <c r="F31" s="4"/>
      <c r="G31" s="4"/>
      <c r="H31" s="4"/>
      <c r="I31" s="4">
        <v>700</v>
      </c>
      <c r="J31" s="4"/>
      <c r="K31" s="4"/>
      <c r="L31" s="4"/>
      <c r="M31" s="4"/>
      <c r="N31" s="4"/>
      <c r="O31" s="4"/>
      <c r="P31" s="4"/>
    </row>
    <row r="32" spans="1:16" ht="12.75">
      <c r="A32" s="4"/>
      <c r="B32" s="24" t="s">
        <v>370</v>
      </c>
      <c r="C32" s="9">
        <f>E32+F32+G32+H32+I32+J32+K32+L32+M32+N32+O32+P32</f>
        <v>800</v>
      </c>
      <c r="E32" s="4"/>
      <c r="F32" s="4"/>
      <c r="G32" s="4"/>
      <c r="H32" s="4">
        <v>800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370</v>
      </c>
      <c r="C33" s="9">
        <f>E33+F33+G33+H33+I33+J33+K33+L33+M33+N33+O33+P33</f>
        <v>1200</v>
      </c>
      <c r="E33" s="4"/>
      <c r="F33" s="4"/>
      <c r="G33" s="4"/>
      <c r="H33" s="4"/>
      <c r="I33" s="4"/>
      <c r="J33" s="4"/>
      <c r="K33" s="4"/>
      <c r="L33" s="4"/>
      <c r="M33" s="4">
        <v>1200</v>
      </c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94206.86</v>
      </c>
      <c r="E35" s="17">
        <f>E29+E30</f>
        <v>7578.429999999999</v>
      </c>
      <c r="F35" s="17">
        <f aca="true" t="shared" si="3" ref="F35:P35">F29+F30</f>
        <v>7578.389999999999</v>
      </c>
      <c r="G35" s="17">
        <f t="shared" si="3"/>
        <v>7292.99</v>
      </c>
      <c r="H35" s="17">
        <f t="shared" si="3"/>
        <v>9800.49</v>
      </c>
      <c r="I35" s="17">
        <f t="shared" si="3"/>
        <v>8278.43</v>
      </c>
      <c r="J35" s="17">
        <f t="shared" si="3"/>
        <v>7578.429999999999</v>
      </c>
      <c r="K35" s="17">
        <f t="shared" si="3"/>
        <v>7578.429999999999</v>
      </c>
      <c r="L35" s="17">
        <f t="shared" si="3"/>
        <v>7578.429999999999</v>
      </c>
      <c r="M35" s="17">
        <f t="shared" si="3"/>
        <v>8778.43</v>
      </c>
      <c r="N35" s="17">
        <f t="shared" si="3"/>
        <v>7578.429999999999</v>
      </c>
      <c r="O35" s="17">
        <f t="shared" si="3"/>
        <v>7292.99</v>
      </c>
      <c r="P35" s="17">
        <f t="shared" si="3"/>
        <v>7292.99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15" sqref="D1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371</v>
      </c>
      <c r="D2" s="1"/>
      <c r="E2" s="1" t="s">
        <v>5</v>
      </c>
      <c r="F2" s="1">
        <v>17917.58</v>
      </c>
      <c r="G2" s="1">
        <v>14188.26</v>
      </c>
    </row>
    <row r="3" spans="2:8" ht="12.75">
      <c r="B3" s="2" t="s">
        <v>6</v>
      </c>
      <c r="C3" s="1">
        <v>-1673.58</v>
      </c>
      <c r="D3" s="1" t="s">
        <v>7</v>
      </c>
      <c r="E3" s="1" t="s">
        <v>8</v>
      </c>
      <c r="F3" s="1">
        <v>17917.58</v>
      </c>
      <c r="G3" s="1">
        <v>16183.35</v>
      </c>
      <c r="H3" s="1">
        <v>234.49</v>
      </c>
    </row>
    <row r="4" spans="2:7" ht="12.75">
      <c r="B4" s="2" t="s">
        <v>81</v>
      </c>
      <c r="C4" s="3">
        <f>F14</f>
        <v>89587.90000000001</v>
      </c>
      <c r="D4" s="1" t="s">
        <v>7</v>
      </c>
      <c r="E4" s="1" t="s">
        <v>10</v>
      </c>
      <c r="F4" s="1">
        <v>17917.58</v>
      </c>
      <c r="G4" s="1">
        <v>14229.08</v>
      </c>
    </row>
    <row r="5" spans="2:8" ht="12.75">
      <c r="B5" s="2" t="s">
        <v>11</v>
      </c>
      <c r="C5" s="3">
        <f>G14+H14</f>
        <v>89497.05999999998</v>
      </c>
      <c r="D5" s="1" t="s">
        <v>7</v>
      </c>
      <c r="E5" s="1" t="s">
        <v>12</v>
      </c>
      <c r="F5" s="1">
        <v>17917.58</v>
      </c>
      <c r="G5" s="1">
        <v>13792.46</v>
      </c>
      <c r="H5" s="1">
        <v>325.7</v>
      </c>
    </row>
    <row r="6" spans="2:7" ht="12.75">
      <c r="B6" s="2" t="s">
        <v>63</v>
      </c>
      <c r="C6" s="1">
        <f>C8+C9</f>
        <v>105007.56999999999</v>
      </c>
      <c r="D6" s="1" t="s">
        <v>7</v>
      </c>
      <c r="E6" s="1" t="s">
        <v>14</v>
      </c>
      <c r="F6" s="1">
        <v>17917.58</v>
      </c>
      <c r="G6" s="1">
        <v>10305.83</v>
      </c>
    </row>
    <row r="7" spans="2:8" ht="12.75">
      <c r="B7" s="2" t="s">
        <v>15</v>
      </c>
      <c r="D7" s="1"/>
      <c r="E7" s="1" t="s">
        <v>16</v>
      </c>
      <c r="G7" s="1">
        <v>11177.86</v>
      </c>
      <c r="H7" s="1">
        <v>3708.91</v>
      </c>
    </row>
    <row r="8" spans="2:16" ht="12.75">
      <c r="B8" s="2" t="s">
        <v>17</v>
      </c>
      <c r="C8" s="3">
        <f>C29</f>
        <v>82187.56999999999</v>
      </c>
      <c r="D8" s="1" t="s">
        <v>7</v>
      </c>
      <c r="E8" s="3" t="s">
        <v>18</v>
      </c>
      <c r="F8" s="3"/>
      <c r="G8" s="3">
        <v>4565.78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22820</v>
      </c>
      <c r="D9" s="1" t="s">
        <v>7</v>
      </c>
      <c r="E9" s="1" t="s">
        <v>20</v>
      </c>
      <c r="G9" s="1">
        <v>468.12</v>
      </c>
    </row>
    <row r="10" spans="2:8" ht="12.75">
      <c r="B10" s="2"/>
      <c r="D10" s="1"/>
      <c r="E10" s="1" t="s">
        <v>21</v>
      </c>
      <c r="G10" s="1">
        <v>149.4</v>
      </c>
      <c r="H10" s="1">
        <v>14.44</v>
      </c>
    </row>
    <row r="11" spans="2:7" ht="12.75">
      <c r="B11" s="2"/>
      <c r="D11" s="1"/>
      <c r="E11" s="1" t="s">
        <v>22</v>
      </c>
      <c r="G11" s="1">
        <v>153.38</v>
      </c>
    </row>
    <row r="12" spans="2:5" ht="12.75">
      <c r="B12" s="2" t="s">
        <v>23</v>
      </c>
      <c r="C12" s="1">
        <v>80182.69</v>
      </c>
      <c r="D12" s="1" t="s">
        <v>7</v>
      </c>
      <c r="E12" s="1" t="s">
        <v>24</v>
      </c>
    </row>
    <row r="13" spans="2:5" ht="12.75">
      <c r="B13" s="2" t="s">
        <v>25</v>
      </c>
      <c r="C13" s="1">
        <f>C3+C5-C6</f>
        <v>-17184.09000000001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89587.90000000001</v>
      </c>
      <c r="G14" s="3">
        <f>G2+G3+G4+G5+G6+G7+G8+G9+G10+G11+G12+G13</f>
        <v>85213.51999999999</v>
      </c>
      <c r="H14" s="3">
        <f>H2+H3+H4+H5+H6+H7+H8+H9+H10+H11+H12+H13</f>
        <v>4283.54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20939.8</v>
      </c>
      <c r="E17" s="9">
        <v>4187.96</v>
      </c>
      <c r="F17" s="9">
        <v>4187.96</v>
      </c>
      <c r="G17" s="9">
        <v>4187.96</v>
      </c>
      <c r="H17" s="9">
        <v>4187.96</v>
      </c>
      <c r="I17" s="9">
        <v>4187.96</v>
      </c>
      <c r="J17" s="9"/>
      <c r="K17" s="9"/>
      <c r="L17" s="9"/>
      <c r="M17" s="9"/>
      <c r="N17" s="9"/>
      <c r="O17" s="9"/>
      <c r="P17" s="9"/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647.6</v>
      </c>
      <c r="E18" s="9">
        <v>129.52</v>
      </c>
      <c r="F18" s="9">
        <v>129.52</v>
      </c>
      <c r="G18" s="9">
        <v>129.52</v>
      </c>
      <c r="H18" s="9">
        <v>129.52</v>
      </c>
      <c r="I18" s="9">
        <v>129.52</v>
      </c>
      <c r="J18" s="9"/>
      <c r="K18" s="9"/>
      <c r="L18" s="9"/>
      <c r="M18" s="9"/>
      <c r="N18" s="9"/>
      <c r="O18" s="9"/>
      <c r="P18" s="9"/>
    </row>
    <row r="19" spans="1:16" ht="12.75">
      <c r="A19" s="21">
        <v>3</v>
      </c>
      <c r="B19" s="12" t="s">
        <v>37</v>
      </c>
      <c r="C19" s="9">
        <f t="shared" si="0"/>
        <v>2014.8</v>
      </c>
      <c r="E19" s="13">
        <v>402.96</v>
      </c>
      <c r="F19" s="13">
        <v>402.96</v>
      </c>
      <c r="G19" s="13">
        <v>402.96</v>
      </c>
      <c r="H19" s="13">
        <v>402.96</v>
      </c>
      <c r="I19" s="13">
        <v>402.96</v>
      </c>
      <c r="J19" s="13"/>
      <c r="K19" s="13"/>
      <c r="L19" s="13"/>
      <c r="M19" s="13"/>
      <c r="N19" s="13"/>
      <c r="O19" s="13"/>
      <c r="P19" s="13"/>
    </row>
    <row r="20" spans="1:16" ht="12.75">
      <c r="A20" s="19">
        <v>4</v>
      </c>
      <c r="B20" s="12" t="s">
        <v>64</v>
      </c>
      <c r="C20" s="9">
        <f t="shared" si="0"/>
        <v>2817.94</v>
      </c>
      <c r="E20" s="5">
        <v>0</v>
      </c>
      <c r="F20" s="5">
        <v>745.42</v>
      </c>
      <c r="G20" s="5">
        <v>690.84</v>
      </c>
      <c r="H20" s="5">
        <v>690.84</v>
      </c>
      <c r="I20" s="5">
        <v>690.84</v>
      </c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13672</v>
      </c>
      <c r="E21" s="5">
        <v>2734.4</v>
      </c>
      <c r="F21" s="5">
        <v>2734.4</v>
      </c>
      <c r="G21" s="5">
        <v>2734.4</v>
      </c>
      <c r="H21" s="5">
        <v>2734.4</v>
      </c>
      <c r="I21" s="5">
        <v>2734.4</v>
      </c>
      <c r="J21" s="5"/>
      <c r="K21" s="5"/>
      <c r="L21" s="5"/>
      <c r="M21" s="5"/>
      <c r="N21" s="5"/>
      <c r="O21" s="5"/>
      <c r="P21" s="5"/>
    </row>
    <row r="22" spans="1:16" ht="22.5">
      <c r="A22" s="21">
        <v>6</v>
      </c>
      <c r="B22" s="12" t="s">
        <v>41</v>
      </c>
      <c r="C22" s="9">
        <f t="shared" si="0"/>
        <v>5181</v>
      </c>
      <c r="E22" s="5">
        <v>1036.2</v>
      </c>
      <c r="F22" s="5">
        <v>1036.2</v>
      </c>
      <c r="G22" s="5">
        <v>1036.2</v>
      </c>
      <c r="H22" s="5">
        <v>1036.2</v>
      </c>
      <c r="I22" s="5">
        <v>1036.2</v>
      </c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212</v>
      </c>
      <c r="C23" s="9">
        <f t="shared" si="0"/>
        <v>0</v>
      </c>
      <c r="E23" s="5"/>
      <c r="F23" s="5">
        <v>0</v>
      </c>
      <c r="G23" s="5">
        <v>0</v>
      </c>
      <c r="H23" s="5">
        <v>0</v>
      </c>
      <c r="I23" s="5">
        <v>0</v>
      </c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16694.25</v>
      </c>
      <c r="E24" s="15">
        <v>3338.85</v>
      </c>
      <c r="F24" s="15">
        <v>3338.85</v>
      </c>
      <c r="G24" s="15">
        <v>3338.85</v>
      </c>
      <c r="H24" s="15">
        <v>3338.85</v>
      </c>
      <c r="I24" s="15">
        <v>3338.85</v>
      </c>
      <c r="J24" s="15"/>
      <c r="K24" s="15"/>
      <c r="L24" s="15"/>
      <c r="M24" s="15"/>
      <c r="N24" s="15"/>
      <c r="O24" s="15"/>
      <c r="P24" s="15"/>
    </row>
    <row r="25" spans="1:16" ht="12.75">
      <c r="A25" s="21">
        <v>9</v>
      </c>
      <c r="B25" s="16" t="s">
        <v>45</v>
      </c>
      <c r="C25" s="9">
        <f t="shared" si="0"/>
        <v>8634.95</v>
      </c>
      <c r="E25" s="5">
        <v>1726.99</v>
      </c>
      <c r="F25" s="5">
        <v>1726.99</v>
      </c>
      <c r="G25" s="5">
        <v>1726.99</v>
      </c>
      <c r="H25" s="5">
        <v>1726.99</v>
      </c>
      <c r="I25" s="5">
        <v>1726.99</v>
      </c>
      <c r="J25" s="5"/>
      <c r="K25" s="5"/>
      <c r="L25" s="5"/>
      <c r="M25" s="5"/>
      <c r="N25" s="5"/>
      <c r="O25" s="5"/>
      <c r="P25" s="5"/>
    </row>
    <row r="26" spans="1:16" ht="12.75">
      <c r="A26" s="19">
        <v>10</v>
      </c>
      <c r="B26" s="12" t="s">
        <v>47</v>
      </c>
      <c r="C26" s="9">
        <f t="shared" si="0"/>
        <v>5828.579999999999</v>
      </c>
      <c r="E26" s="5">
        <v>1424.77</v>
      </c>
      <c r="F26" s="5">
        <v>949.85</v>
      </c>
      <c r="G26" s="5">
        <v>1151.32</v>
      </c>
      <c r="H26" s="5">
        <v>1151.32</v>
      </c>
      <c r="I26" s="5">
        <v>1151.32</v>
      </c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5756.65</v>
      </c>
      <c r="E28" s="15">
        <v>1151.33</v>
      </c>
      <c r="F28" s="15">
        <v>1151.33</v>
      </c>
      <c r="G28" s="15">
        <v>1151.33</v>
      </c>
      <c r="H28" s="15">
        <v>1151.33</v>
      </c>
      <c r="I28" s="15">
        <v>1151.33</v>
      </c>
      <c r="J28" s="15"/>
      <c r="K28" s="15"/>
      <c r="L28" s="15"/>
      <c r="M28" s="15"/>
      <c r="N28" s="15"/>
      <c r="O28" s="15"/>
      <c r="P28" s="15"/>
    </row>
    <row r="29" spans="1:16" ht="12.75">
      <c r="A29" s="19"/>
      <c r="B29" s="6" t="s">
        <v>52</v>
      </c>
      <c r="C29" s="15">
        <f>SUM(C17:C28)</f>
        <v>82187.56999999999</v>
      </c>
      <c r="E29" s="15">
        <f>SUM(E17:E28)</f>
        <v>16132.980000000001</v>
      </c>
      <c r="F29" s="15">
        <f aca="true" t="shared" si="1" ref="F29:P29">SUM(F17:F28)</f>
        <v>16403.480000000003</v>
      </c>
      <c r="G29" s="15">
        <f t="shared" si="1"/>
        <v>16550.370000000003</v>
      </c>
      <c r="H29" s="15">
        <f t="shared" si="1"/>
        <v>16550.370000000003</v>
      </c>
      <c r="I29" s="15">
        <f t="shared" si="1"/>
        <v>16550.370000000003</v>
      </c>
      <c r="J29" s="15">
        <f t="shared" si="1"/>
        <v>0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</row>
    <row r="30" spans="1:16" ht="12.75">
      <c r="A30" s="19">
        <v>13</v>
      </c>
      <c r="B30" s="5" t="s">
        <v>19</v>
      </c>
      <c r="C30" s="15">
        <f>C31+C32+C33+C34</f>
        <v>22820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22820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4" t="s">
        <v>168</v>
      </c>
      <c r="C31" s="9">
        <f>E31+F31+G31+H31+I31+J31+K31+L31+M31+N31+O31+P31</f>
        <v>22820</v>
      </c>
      <c r="E31" s="4"/>
      <c r="F31" s="4"/>
      <c r="G31" s="4"/>
      <c r="H31" s="4">
        <v>22820</v>
      </c>
      <c r="I31" s="4"/>
      <c r="J31" s="4"/>
      <c r="K31" s="4"/>
      <c r="L31" s="4"/>
      <c r="M31" s="4"/>
      <c r="N31" s="4"/>
      <c r="O31" s="4"/>
      <c r="P31" s="4"/>
    </row>
    <row r="32" spans="1:16" ht="12.75">
      <c r="A32" s="19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9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19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19"/>
      <c r="B35" s="4" t="s">
        <v>56</v>
      </c>
      <c r="C35" s="17">
        <f>C29+C30</f>
        <v>105007.56999999999</v>
      </c>
      <c r="E35" s="17">
        <f>E29+E30</f>
        <v>16132.980000000001</v>
      </c>
      <c r="F35" s="17">
        <f aca="true" t="shared" si="3" ref="F35:P35">F29+F30</f>
        <v>16403.480000000003</v>
      </c>
      <c r="G35" s="17">
        <f t="shared" si="3"/>
        <v>16550.370000000003</v>
      </c>
      <c r="H35" s="17">
        <f t="shared" si="3"/>
        <v>39370.37</v>
      </c>
      <c r="I35" s="17">
        <f t="shared" si="3"/>
        <v>16550.370000000003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R20" sqref="R2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5" max="5" width="0.1367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302</v>
      </c>
      <c r="F1" s="1" t="s">
        <v>2</v>
      </c>
      <c r="G1" s="1" t="s">
        <v>3</v>
      </c>
    </row>
    <row r="2" spans="2:8" ht="12.75">
      <c r="B2" s="2" t="s">
        <v>372</v>
      </c>
      <c r="D2" s="1"/>
      <c r="E2" s="1" t="s">
        <v>5</v>
      </c>
      <c r="F2" s="1">
        <v>33649.32</v>
      </c>
      <c r="G2" s="1">
        <v>25148.44</v>
      </c>
      <c r="H2" s="1">
        <v>490.15</v>
      </c>
    </row>
    <row r="3" spans="2:7" ht="12.75">
      <c r="B3" s="2" t="s">
        <v>6</v>
      </c>
      <c r="C3" s="1">
        <v>40918.27</v>
      </c>
      <c r="D3" s="1" t="s">
        <v>7</v>
      </c>
      <c r="E3" s="1" t="s">
        <v>8</v>
      </c>
      <c r="F3" s="1">
        <v>33649.32</v>
      </c>
      <c r="G3" s="1">
        <v>27509.62</v>
      </c>
    </row>
    <row r="4" spans="2:7" ht="12.75">
      <c r="B4" s="2" t="s">
        <v>90</v>
      </c>
      <c r="C4" s="3">
        <f>F14</f>
        <v>403776.30000000005</v>
      </c>
      <c r="D4" s="1" t="s">
        <v>7</v>
      </c>
      <c r="E4" s="1" t="s">
        <v>10</v>
      </c>
      <c r="F4" s="1">
        <v>33649.32</v>
      </c>
      <c r="G4" s="1">
        <v>32037.66</v>
      </c>
    </row>
    <row r="5" spans="2:8" ht="12.75">
      <c r="B5" s="2" t="s">
        <v>11</v>
      </c>
      <c r="C5" s="3">
        <f>G14+H14</f>
        <v>384825.61</v>
      </c>
      <c r="D5" s="1" t="s">
        <v>7</v>
      </c>
      <c r="E5" s="1" t="s">
        <v>12</v>
      </c>
      <c r="F5" s="1">
        <v>33649.32</v>
      </c>
      <c r="G5" s="1">
        <v>30827.56</v>
      </c>
      <c r="H5" s="1">
        <v>1725.05</v>
      </c>
    </row>
    <row r="6" spans="2:7" ht="12.75">
      <c r="B6" s="2" t="s">
        <v>13</v>
      </c>
      <c r="C6" s="1">
        <f>C8+C9</f>
        <v>436407.41</v>
      </c>
      <c r="D6" s="1" t="s">
        <v>7</v>
      </c>
      <c r="E6" s="1" t="s">
        <v>14</v>
      </c>
      <c r="F6" s="1">
        <v>33649.32</v>
      </c>
      <c r="G6" s="1">
        <v>27578.8</v>
      </c>
    </row>
    <row r="7" spans="2:7" ht="12.75">
      <c r="B7" s="2" t="s">
        <v>15</v>
      </c>
      <c r="D7" s="1"/>
      <c r="E7" s="1" t="s">
        <v>16</v>
      </c>
      <c r="F7" s="1">
        <v>33649.32</v>
      </c>
      <c r="G7" s="1">
        <v>33320.74</v>
      </c>
    </row>
    <row r="8" spans="2:16" ht="12.75">
      <c r="B8" s="2" t="s">
        <v>17</v>
      </c>
      <c r="C8" s="3">
        <f>C30</f>
        <v>435745.41</v>
      </c>
      <c r="D8" s="1" t="s">
        <v>7</v>
      </c>
      <c r="E8" s="3" t="s">
        <v>18</v>
      </c>
      <c r="F8" s="3">
        <v>33649.32</v>
      </c>
      <c r="G8" s="3">
        <v>32903.32</v>
      </c>
      <c r="H8" s="3">
        <v>1124.07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662</v>
      </c>
      <c r="D9" s="1" t="s">
        <v>7</v>
      </c>
      <c r="E9" s="1" t="s">
        <v>20</v>
      </c>
      <c r="F9" s="1">
        <v>33649.32</v>
      </c>
      <c r="G9" s="1">
        <v>32863.35</v>
      </c>
      <c r="H9" s="1">
        <v>552.97</v>
      </c>
    </row>
    <row r="10" spans="2:8" ht="12.75">
      <c r="B10" s="2" t="s">
        <v>373</v>
      </c>
      <c r="C10" s="1">
        <v>88368.2</v>
      </c>
      <c r="D10" s="1" t="s">
        <v>7</v>
      </c>
      <c r="E10" s="1" t="s">
        <v>21</v>
      </c>
      <c r="F10" s="1">
        <v>33649.32</v>
      </c>
      <c r="G10" s="1">
        <v>31502.18</v>
      </c>
      <c r="H10" s="1">
        <v>1115</v>
      </c>
    </row>
    <row r="11" spans="2:8" ht="12.75">
      <c r="B11" s="2" t="s">
        <v>374</v>
      </c>
      <c r="C11" s="1">
        <v>6720</v>
      </c>
      <c r="D11" s="1" t="s">
        <v>7</v>
      </c>
      <c r="E11" s="1" t="s">
        <v>22</v>
      </c>
      <c r="F11" s="1">
        <v>33644.14</v>
      </c>
      <c r="G11" s="1">
        <v>42194.13</v>
      </c>
      <c r="H11" s="1">
        <v>3610.72</v>
      </c>
    </row>
    <row r="12" spans="2:8" ht="12.75">
      <c r="B12" s="2" t="s">
        <v>23</v>
      </c>
      <c r="C12" s="1">
        <v>51410.68</v>
      </c>
      <c r="D12" s="1" t="s">
        <v>7</v>
      </c>
      <c r="E12" s="1" t="s">
        <v>24</v>
      </c>
      <c r="F12" s="1">
        <v>33644.14</v>
      </c>
      <c r="G12" s="1">
        <v>31584.97</v>
      </c>
      <c r="H12" s="1">
        <v>552.97</v>
      </c>
    </row>
    <row r="13" spans="2:7" ht="12.75">
      <c r="B13" s="2" t="s">
        <v>25</v>
      </c>
      <c r="C13" s="3">
        <f>C3+C5+C10+C11-C6</f>
        <v>84424.67000000004</v>
      </c>
      <c r="D13" s="1" t="s">
        <v>7</v>
      </c>
      <c r="E13" s="1" t="s">
        <v>26</v>
      </c>
      <c r="F13" s="1">
        <v>33644.14</v>
      </c>
      <c r="G13" s="1">
        <v>28183.91</v>
      </c>
    </row>
    <row r="14" spans="2:8" ht="12.75">
      <c r="B14" s="2"/>
      <c r="D14" s="1"/>
      <c r="F14" s="3">
        <f>F2+F3+F4+F5+F6+F7+F8+F9+F10+F11+F12+F13</f>
        <v>403776.30000000005</v>
      </c>
      <c r="G14" s="3">
        <f>G2+G3+G4+G5+G6+G7+G8+G9+G10+G11+G12+G13</f>
        <v>375654.68</v>
      </c>
      <c r="H14" s="3">
        <f>H2+H3+H4+H5+H6+H7+H8+H9+H10+H11+H12+H13</f>
        <v>9170.929999999998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67.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110595.11999999998</v>
      </c>
      <c r="E17" s="9">
        <v>9216.26</v>
      </c>
      <c r="F17" s="9">
        <v>9216.26</v>
      </c>
      <c r="G17" s="9">
        <v>9216.26</v>
      </c>
      <c r="H17" s="9">
        <v>9216.26</v>
      </c>
      <c r="I17" s="9">
        <v>9216.26</v>
      </c>
      <c r="J17" s="9">
        <v>9216.26</v>
      </c>
      <c r="K17" s="9">
        <v>9216.26</v>
      </c>
      <c r="L17" s="9">
        <v>9216.26</v>
      </c>
      <c r="M17" s="9">
        <v>9216.26</v>
      </c>
      <c r="N17" s="9">
        <v>9216.26</v>
      </c>
      <c r="O17" s="9">
        <v>9216.26</v>
      </c>
      <c r="P17" s="9">
        <v>9216.26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3420.48</v>
      </c>
      <c r="E18" s="9">
        <v>285.04</v>
      </c>
      <c r="F18" s="9">
        <v>285.04</v>
      </c>
      <c r="G18" s="9">
        <v>285.04</v>
      </c>
      <c r="H18" s="9">
        <v>285.04</v>
      </c>
      <c r="I18" s="9">
        <v>285.04</v>
      </c>
      <c r="J18" s="9">
        <v>285.04</v>
      </c>
      <c r="K18" s="9">
        <v>285.04</v>
      </c>
      <c r="L18" s="9">
        <v>285.04</v>
      </c>
      <c r="M18" s="9">
        <v>285.04</v>
      </c>
      <c r="N18" s="9">
        <v>285.04</v>
      </c>
      <c r="O18" s="9">
        <v>285.04</v>
      </c>
      <c r="P18" s="9">
        <v>285.04</v>
      </c>
    </row>
    <row r="19" spans="1:16" ht="12.75">
      <c r="A19" s="21">
        <v>3</v>
      </c>
      <c r="B19" s="12" t="s">
        <v>37</v>
      </c>
      <c r="C19" s="9">
        <f t="shared" si="0"/>
        <v>10641.48</v>
      </c>
      <c r="E19" s="13">
        <v>886.79</v>
      </c>
      <c r="F19" s="13">
        <v>886.79</v>
      </c>
      <c r="G19" s="13">
        <v>886.79</v>
      </c>
      <c r="H19" s="13">
        <v>886.79</v>
      </c>
      <c r="I19" s="13">
        <v>886.79</v>
      </c>
      <c r="J19" s="13">
        <v>886.79</v>
      </c>
      <c r="K19" s="13">
        <v>886.79</v>
      </c>
      <c r="L19" s="13">
        <v>886.79</v>
      </c>
      <c r="M19" s="13">
        <v>886.79</v>
      </c>
      <c r="N19" s="13">
        <v>886.79</v>
      </c>
      <c r="O19" s="13">
        <v>886.79</v>
      </c>
      <c r="P19" s="13">
        <v>886.79</v>
      </c>
    </row>
    <row r="20" spans="1:16" ht="12.75">
      <c r="A20" s="21">
        <v>4</v>
      </c>
      <c r="B20" s="12" t="s">
        <v>64</v>
      </c>
      <c r="C20" s="9">
        <f t="shared" si="0"/>
        <v>1647.44</v>
      </c>
      <c r="E20" s="5">
        <v>126.68</v>
      </c>
      <c r="F20" s="5">
        <v>760.08</v>
      </c>
      <c r="G20" s="5">
        <v>760.68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19">
        <v>5</v>
      </c>
      <c r="B21" s="12" t="s">
        <v>39</v>
      </c>
      <c r="C21" s="9">
        <f t="shared" si="0"/>
        <v>72209.87999999999</v>
      </c>
      <c r="E21" s="5">
        <v>6017.49</v>
      </c>
      <c r="F21" s="5">
        <v>6017.49</v>
      </c>
      <c r="G21" s="5">
        <v>6017.49</v>
      </c>
      <c r="H21" s="5">
        <v>6017.49</v>
      </c>
      <c r="I21" s="5">
        <v>6017.49</v>
      </c>
      <c r="J21" s="5">
        <v>6017.49</v>
      </c>
      <c r="K21" s="5">
        <v>6017.49</v>
      </c>
      <c r="L21" s="5">
        <v>6017.49</v>
      </c>
      <c r="M21" s="5">
        <v>6017.49</v>
      </c>
      <c r="N21" s="5">
        <v>6017.49</v>
      </c>
      <c r="O21" s="5">
        <v>6017.49</v>
      </c>
      <c r="P21" s="5">
        <v>6017.49</v>
      </c>
    </row>
    <row r="22" spans="1:16" ht="12.75">
      <c r="A22" s="20">
        <v>6</v>
      </c>
      <c r="B22" s="12" t="s">
        <v>190</v>
      </c>
      <c r="C22" s="9">
        <f t="shared" si="0"/>
        <v>25843.56000000001</v>
      </c>
      <c r="E22" s="5">
        <v>2153.63</v>
      </c>
      <c r="F22" s="5">
        <v>2153.63</v>
      </c>
      <c r="G22" s="5">
        <v>2153.63</v>
      </c>
      <c r="H22" s="5">
        <v>2153.63</v>
      </c>
      <c r="I22" s="5">
        <v>2153.63</v>
      </c>
      <c r="J22" s="5">
        <v>2153.63</v>
      </c>
      <c r="K22" s="5">
        <v>2153.63</v>
      </c>
      <c r="L22" s="5">
        <v>2153.63</v>
      </c>
      <c r="M22" s="5">
        <v>2153.63</v>
      </c>
      <c r="N22" s="5">
        <v>2153.63</v>
      </c>
      <c r="O22" s="5">
        <v>2153.63</v>
      </c>
      <c r="P22" s="5">
        <v>2153.63</v>
      </c>
    </row>
    <row r="23" spans="1:16" ht="22.5">
      <c r="A23" s="21">
        <v>7</v>
      </c>
      <c r="B23" s="12" t="s">
        <v>41</v>
      </c>
      <c r="C23" s="9">
        <f t="shared" si="0"/>
        <v>27363.720000000005</v>
      </c>
      <c r="E23" s="5">
        <v>2280.31</v>
      </c>
      <c r="F23" s="5">
        <v>2280.31</v>
      </c>
      <c r="G23" s="5">
        <v>2280.31</v>
      </c>
      <c r="H23" s="5">
        <v>2280.31</v>
      </c>
      <c r="I23" s="5">
        <v>2280.31</v>
      </c>
      <c r="J23" s="5">
        <v>2280.31</v>
      </c>
      <c r="K23" s="5">
        <v>2280.31</v>
      </c>
      <c r="L23" s="5">
        <v>2280.31</v>
      </c>
      <c r="M23" s="5">
        <v>2280.31</v>
      </c>
      <c r="N23" s="5">
        <v>2280.31</v>
      </c>
      <c r="O23" s="5">
        <v>2280.31</v>
      </c>
      <c r="P23" s="5">
        <v>2280.31</v>
      </c>
    </row>
    <row r="24" spans="1:16" ht="12.75">
      <c r="A24" s="21">
        <v>8</v>
      </c>
      <c r="B24" s="12" t="s">
        <v>212</v>
      </c>
      <c r="C24" s="9">
        <f t="shared" si="0"/>
        <v>2322.4200000000005</v>
      </c>
      <c r="E24" s="5">
        <v>129.92</v>
      </c>
      <c r="F24" s="5">
        <v>129.92</v>
      </c>
      <c r="G24" s="5">
        <v>129.92</v>
      </c>
      <c r="H24" s="5">
        <v>893.3</v>
      </c>
      <c r="I24" s="5">
        <v>129.92</v>
      </c>
      <c r="J24" s="5">
        <v>129.92</v>
      </c>
      <c r="K24" s="5">
        <v>129.92</v>
      </c>
      <c r="L24" s="5">
        <v>129.92</v>
      </c>
      <c r="M24" s="5">
        <v>129.92</v>
      </c>
      <c r="N24" s="5">
        <v>129.92</v>
      </c>
      <c r="O24" s="5">
        <v>129.92</v>
      </c>
      <c r="P24" s="5">
        <v>129.92</v>
      </c>
    </row>
    <row r="25" spans="1:16" ht="45">
      <c r="A25" s="19">
        <v>9</v>
      </c>
      <c r="B25" s="12" t="s">
        <v>66</v>
      </c>
      <c r="C25" s="9">
        <f t="shared" si="0"/>
        <v>88172.04</v>
      </c>
      <c r="E25" s="15">
        <v>7347.67</v>
      </c>
      <c r="F25" s="15">
        <v>7347.67</v>
      </c>
      <c r="G25" s="15">
        <v>7347.67</v>
      </c>
      <c r="H25" s="15">
        <v>7347.67</v>
      </c>
      <c r="I25" s="15">
        <v>7347.67</v>
      </c>
      <c r="J25" s="15">
        <v>7347.67</v>
      </c>
      <c r="K25" s="15">
        <v>7347.67</v>
      </c>
      <c r="L25" s="15">
        <v>7347.67</v>
      </c>
      <c r="M25" s="15">
        <v>7347.67</v>
      </c>
      <c r="N25" s="15">
        <v>7347.67</v>
      </c>
      <c r="O25" s="15">
        <v>7347.67</v>
      </c>
      <c r="P25" s="15">
        <v>7347.67</v>
      </c>
    </row>
    <row r="26" spans="1:16" ht="12.75">
      <c r="A26" s="20">
        <v>10</v>
      </c>
      <c r="B26" s="16" t="s">
        <v>45</v>
      </c>
      <c r="C26" s="9">
        <f t="shared" si="0"/>
        <v>45606.23999999999</v>
      </c>
      <c r="E26" s="5">
        <v>3800.52</v>
      </c>
      <c r="F26" s="5">
        <v>3800.52</v>
      </c>
      <c r="G26" s="5">
        <v>3800.52</v>
      </c>
      <c r="H26" s="5">
        <v>3800.52</v>
      </c>
      <c r="I26" s="5">
        <v>3800.52</v>
      </c>
      <c r="J26" s="5">
        <v>3800.52</v>
      </c>
      <c r="K26" s="5">
        <v>3800.52</v>
      </c>
      <c r="L26" s="5">
        <v>3800.52</v>
      </c>
      <c r="M26" s="5">
        <v>3800.52</v>
      </c>
      <c r="N26" s="5">
        <v>3800.52</v>
      </c>
      <c r="O26" s="5">
        <v>3800.52</v>
      </c>
      <c r="P26" s="5">
        <v>3800.52</v>
      </c>
    </row>
    <row r="27" spans="1:16" ht="12.75">
      <c r="A27" s="21">
        <v>11</v>
      </c>
      <c r="B27" s="12" t="s">
        <v>47</v>
      </c>
      <c r="C27" s="9">
        <f t="shared" si="0"/>
        <v>17518.89</v>
      </c>
      <c r="E27" s="5">
        <v>1351.16</v>
      </c>
      <c r="F27" s="5">
        <v>1351.17</v>
      </c>
      <c r="G27" s="5">
        <v>1266.84</v>
      </c>
      <c r="H27" s="5">
        <v>3415</v>
      </c>
      <c r="I27" s="5">
        <v>1266.84</v>
      </c>
      <c r="J27" s="5">
        <v>1266.84</v>
      </c>
      <c r="K27" s="5">
        <v>1266.84</v>
      </c>
      <c r="L27" s="5">
        <v>1266.84</v>
      </c>
      <c r="M27" s="5">
        <v>1266.84</v>
      </c>
      <c r="N27" s="5">
        <v>1266.84</v>
      </c>
      <c r="O27" s="5">
        <v>1266.84</v>
      </c>
      <c r="P27" s="5">
        <v>1266.84</v>
      </c>
    </row>
    <row r="28" spans="1:16" ht="22.5">
      <c r="A28" s="21">
        <v>12</v>
      </c>
      <c r="B28" s="12" t="s">
        <v>49</v>
      </c>
      <c r="C28" s="9">
        <f t="shared" si="0"/>
        <v>0</v>
      </c>
      <c r="E28" s="5">
        <v>0</v>
      </c>
      <c r="F28" s="5">
        <v>0</v>
      </c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33.75">
      <c r="A29" s="19">
        <v>13</v>
      </c>
      <c r="B29" s="6" t="s">
        <v>51</v>
      </c>
      <c r="C29" s="9">
        <f t="shared" si="0"/>
        <v>30404.14</v>
      </c>
      <c r="E29" s="15">
        <v>2533.68</v>
      </c>
      <c r="F29" s="15">
        <v>2533.68</v>
      </c>
      <c r="G29" s="15">
        <v>2533.66</v>
      </c>
      <c r="H29" s="15">
        <v>2533.68</v>
      </c>
      <c r="I29" s="15">
        <v>2533.68</v>
      </c>
      <c r="J29" s="15">
        <v>2533.68</v>
      </c>
      <c r="K29" s="15">
        <v>2533.68</v>
      </c>
      <c r="L29" s="15">
        <v>2533.68</v>
      </c>
      <c r="M29" s="15">
        <v>2533.68</v>
      </c>
      <c r="N29" s="15">
        <v>2533.68</v>
      </c>
      <c r="O29" s="15">
        <v>2533.68</v>
      </c>
      <c r="P29" s="15">
        <v>2533.68</v>
      </c>
    </row>
    <row r="30" spans="1:16" ht="12.75">
      <c r="A30" s="19"/>
      <c r="B30" s="6" t="s">
        <v>52</v>
      </c>
      <c r="C30" s="15">
        <f>SUM(C17:C29)</f>
        <v>435745.41</v>
      </c>
      <c r="E30" s="15">
        <f>SUM(E17:E29)</f>
        <v>36129.15</v>
      </c>
      <c r="F30" s="15">
        <f aca="true" t="shared" si="1" ref="F30:P30">SUM(F17:F29)</f>
        <v>36762.56</v>
      </c>
      <c r="G30" s="15">
        <f t="shared" si="1"/>
        <v>36678.81</v>
      </c>
      <c r="H30" s="15">
        <f t="shared" si="1"/>
        <v>38829.69</v>
      </c>
      <c r="I30" s="15">
        <f t="shared" si="1"/>
        <v>35918.15</v>
      </c>
      <c r="J30" s="15">
        <f t="shared" si="1"/>
        <v>35918.15</v>
      </c>
      <c r="K30" s="15">
        <f t="shared" si="1"/>
        <v>35918.15</v>
      </c>
      <c r="L30" s="15">
        <f t="shared" si="1"/>
        <v>35918.15</v>
      </c>
      <c r="M30" s="15">
        <f t="shared" si="1"/>
        <v>35918.15</v>
      </c>
      <c r="N30" s="15">
        <f t="shared" si="1"/>
        <v>35918.15</v>
      </c>
      <c r="O30" s="15">
        <f t="shared" si="1"/>
        <v>35918.15</v>
      </c>
      <c r="P30" s="15">
        <f t="shared" si="1"/>
        <v>35918.15</v>
      </c>
    </row>
    <row r="31" spans="1:16" ht="12.75">
      <c r="A31" s="19">
        <v>14</v>
      </c>
      <c r="B31" s="5" t="s">
        <v>19</v>
      </c>
      <c r="C31" s="15">
        <f>C32+C33+C34+C35</f>
        <v>662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112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550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179</v>
      </c>
      <c r="C32" s="9">
        <f>E32+F32+G32+H32+I32+J32+K32+L32+M32+N32+O32+P32</f>
        <v>112</v>
      </c>
      <c r="E32" s="4"/>
      <c r="F32" s="4"/>
      <c r="G32" s="4"/>
      <c r="H32" s="4">
        <v>112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104</v>
      </c>
      <c r="C33" s="9">
        <f>E33+F33+G33+H33+I33+J33+K33+L33+M33+N33+O33+P33</f>
        <v>550</v>
      </c>
      <c r="E33" s="4"/>
      <c r="F33" s="4"/>
      <c r="G33" s="4"/>
      <c r="H33" s="4"/>
      <c r="I33" s="4"/>
      <c r="J33" s="4"/>
      <c r="K33" s="4"/>
      <c r="L33" s="4"/>
      <c r="M33" s="4">
        <v>550</v>
      </c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9">
        <f>E35+F35+G35+H35+I35+J35+K35+L35+M35+N35+O35+P35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56</v>
      </c>
      <c r="C36" s="17">
        <f>C30+C31</f>
        <v>436407.41</v>
      </c>
      <c r="E36" s="17">
        <f>E30+E31</f>
        <v>36129.15</v>
      </c>
      <c r="F36" s="17">
        <f aca="true" t="shared" si="3" ref="F36:P36">F30+F31</f>
        <v>36762.56</v>
      </c>
      <c r="G36" s="17">
        <f t="shared" si="3"/>
        <v>36678.81</v>
      </c>
      <c r="H36" s="17">
        <f t="shared" si="3"/>
        <v>38941.69</v>
      </c>
      <c r="I36" s="17">
        <f t="shared" si="3"/>
        <v>35918.15</v>
      </c>
      <c r="J36" s="17">
        <f t="shared" si="3"/>
        <v>35918.15</v>
      </c>
      <c r="K36" s="17">
        <f t="shared" si="3"/>
        <v>35918.15</v>
      </c>
      <c r="L36" s="17">
        <f t="shared" si="3"/>
        <v>35918.15</v>
      </c>
      <c r="M36" s="17">
        <f t="shared" si="3"/>
        <v>36468.15</v>
      </c>
      <c r="N36" s="17">
        <f t="shared" si="3"/>
        <v>35918.15</v>
      </c>
      <c r="O36" s="17">
        <f t="shared" si="3"/>
        <v>35918.15</v>
      </c>
      <c r="P36" s="17">
        <f t="shared" si="3"/>
        <v>35918.15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375</v>
      </c>
      <c r="F1" s="1" t="s">
        <v>2</v>
      </c>
      <c r="G1" s="1" t="s">
        <v>3</v>
      </c>
    </row>
    <row r="2" spans="2:8" ht="12.75">
      <c r="B2" s="2" t="s">
        <v>376</v>
      </c>
      <c r="D2" s="1"/>
      <c r="E2" s="1" t="s">
        <v>5</v>
      </c>
      <c r="F2" s="1">
        <v>73850.43</v>
      </c>
      <c r="G2" s="1">
        <v>55633.72</v>
      </c>
      <c r="H2" s="1">
        <v>367.77</v>
      </c>
    </row>
    <row r="3" spans="2:8" ht="12.75">
      <c r="B3" s="2" t="s">
        <v>6</v>
      </c>
      <c r="C3" s="1">
        <v>101435.74</v>
      </c>
      <c r="D3" s="1" t="s">
        <v>7</v>
      </c>
      <c r="E3" s="1" t="s">
        <v>8</v>
      </c>
      <c r="F3" s="1">
        <v>73850.43</v>
      </c>
      <c r="G3" s="1">
        <v>77941.74</v>
      </c>
      <c r="H3" s="1">
        <v>1020.65</v>
      </c>
    </row>
    <row r="4" spans="2:8" ht="12.75">
      <c r="B4" s="2" t="s">
        <v>217</v>
      </c>
      <c r="C4" s="3">
        <f>F14</f>
        <v>886180.5599999998</v>
      </c>
      <c r="D4" s="1" t="s">
        <v>7</v>
      </c>
      <c r="E4" s="1" t="s">
        <v>10</v>
      </c>
      <c r="F4" s="1">
        <v>73847.97</v>
      </c>
      <c r="G4" s="1">
        <v>74685.84</v>
      </c>
      <c r="H4" s="1">
        <v>14.9</v>
      </c>
    </row>
    <row r="5" spans="2:8" ht="12.75">
      <c r="B5" s="2" t="s">
        <v>11</v>
      </c>
      <c r="C5" s="3">
        <f>G14+H14</f>
        <v>874633.1699999999</v>
      </c>
      <c r="D5" s="1" t="s">
        <v>7</v>
      </c>
      <c r="E5" s="1" t="s">
        <v>12</v>
      </c>
      <c r="F5" s="1">
        <v>73847.97</v>
      </c>
      <c r="G5" s="1">
        <v>75691.49</v>
      </c>
      <c r="H5" s="1">
        <v>323.29</v>
      </c>
    </row>
    <row r="6" spans="2:8" ht="12.75">
      <c r="B6" s="2" t="s">
        <v>13</v>
      </c>
      <c r="C6" s="1">
        <f>C8+C9</f>
        <v>916170.3799999999</v>
      </c>
      <c r="D6" s="1" t="s">
        <v>7</v>
      </c>
      <c r="E6" s="1" t="s">
        <v>14</v>
      </c>
      <c r="F6" s="1">
        <v>73847.97</v>
      </c>
      <c r="G6" s="1">
        <v>71228.09</v>
      </c>
      <c r="H6" s="1">
        <v>1540</v>
      </c>
    </row>
    <row r="7" spans="2:8" ht="12.75">
      <c r="B7" s="2" t="s">
        <v>15</v>
      </c>
      <c r="D7" s="1"/>
      <c r="E7" s="1" t="s">
        <v>16</v>
      </c>
      <c r="F7" s="1">
        <v>73847.97</v>
      </c>
      <c r="G7" s="1">
        <v>63929.33</v>
      </c>
      <c r="H7" s="1">
        <v>467.82</v>
      </c>
    </row>
    <row r="8" spans="2:16" ht="12.75">
      <c r="B8" s="2" t="s">
        <v>17</v>
      </c>
      <c r="C8" s="3">
        <f>C30</f>
        <v>806970.8799999999</v>
      </c>
      <c r="D8" s="1" t="s">
        <v>7</v>
      </c>
      <c r="E8" s="3" t="s">
        <v>18</v>
      </c>
      <c r="F8" s="3">
        <v>73847.97</v>
      </c>
      <c r="G8" s="3">
        <v>82284.53</v>
      </c>
      <c r="H8" s="3">
        <v>1071.33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109199.5</v>
      </c>
      <c r="D9" s="1" t="s">
        <v>7</v>
      </c>
      <c r="E9" s="1" t="s">
        <v>20</v>
      </c>
      <c r="F9" s="1">
        <v>73847.97</v>
      </c>
      <c r="G9" s="1">
        <v>62936.57</v>
      </c>
      <c r="H9" s="1">
        <v>526.44</v>
      </c>
    </row>
    <row r="10" spans="2:7" ht="12.75">
      <c r="B10" s="2" t="s">
        <v>377</v>
      </c>
      <c r="C10" s="1">
        <v>34686.36</v>
      </c>
      <c r="D10" s="1" t="s">
        <v>7</v>
      </c>
      <c r="E10" s="1" t="s">
        <v>21</v>
      </c>
      <c r="F10" s="1">
        <v>73847.97</v>
      </c>
      <c r="G10" s="1">
        <v>77452.54</v>
      </c>
    </row>
    <row r="11" spans="2:8" ht="12.75">
      <c r="B11" s="2" t="s">
        <v>378</v>
      </c>
      <c r="C11" s="1">
        <v>46080</v>
      </c>
      <c r="D11" s="1" t="s">
        <v>7</v>
      </c>
      <c r="E11" s="1" t="s">
        <v>22</v>
      </c>
      <c r="F11" s="1">
        <v>73847.97</v>
      </c>
      <c r="G11" s="1">
        <v>74416.67</v>
      </c>
      <c r="H11" s="1">
        <v>5245.34</v>
      </c>
    </row>
    <row r="12" spans="2:8" ht="12.75">
      <c r="B12" s="2" t="s">
        <v>23</v>
      </c>
      <c r="C12" s="1">
        <v>66298.85</v>
      </c>
      <c r="D12" s="1" t="s">
        <v>7</v>
      </c>
      <c r="E12" s="1" t="s">
        <v>24</v>
      </c>
      <c r="F12" s="1">
        <v>73847.97</v>
      </c>
      <c r="G12" s="1">
        <v>65654.94</v>
      </c>
      <c r="H12" s="1">
        <v>307.53</v>
      </c>
    </row>
    <row r="13" spans="2:8" ht="12.75">
      <c r="B13" s="2" t="s">
        <v>25</v>
      </c>
      <c r="C13" s="3">
        <f>C3+C5+C10+C11-C6</f>
        <v>140664.89000000013</v>
      </c>
      <c r="D13" s="1" t="s">
        <v>7</v>
      </c>
      <c r="E13" s="1" t="s">
        <v>26</v>
      </c>
      <c r="F13" s="1">
        <v>73847.97</v>
      </c>
      <c r="G13" s="1">
        <v>81891.08</v>
      </c>
      <c r="H13" s="1">
        <v>1.56</v>
      </c>
    </row>
    <row r="14" spans="2:8" ht="12.75">
      <c r="B14" s="2"/>
      <c r="D14" s="1"/>
      <c r="F14" s="3">
        <f>F2+F3+F4+F5+F6+F7+F8+F9+F10+F11+F12+F13</f>
        <v>886180.5599999998</v>
      </c>
      <c r="G14" s="3">
        <f>G2+G3+G4+G5+G6+G7+G8+G9+G10+G11+G12+G13</f>
        <v>863746.5399999999</v>
      </c>
      <c r="H14" s="3">
        <f>H2+H3+H4+H5+H6+H7+H8+H9+H10+H11+H12+H13</f>
        <v>10886.630000000001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216269.39999999997</v>
      </c>
      <c r="E17" s="9">
        <v>17906.69</v>
      </c>
      <c r="F17" s="9">
        <v>17906.69</v>
      </c>
      <c r="G17" s="9">
        <v>17906.69</v>
      </c>
      <c r="H17" s="9">
        <v>17906.69</v>
      </c>
      <c r="I17" s="9">
        <v>17906.69</v>
      </c>
      <c r="J17" s="9">
        <v>17906.69</v>
      </c>
      <c r="K17" s="9">
        <v>18138.21</v>
      </c>
      <c r="L17" s="9">
        <v>18138.21</v>
      </c>
      <c r="M17" s="9">
        <v>18138.21</v>
      </c>
      <c r="N17" s="9">
        <v>18138.21</v>
      </c>
      <c r="O17" s="9">
        <v>18138.21</v>
      </c>
      <c r="P17" s="9">
        <v>18138.21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6688.799999999999</v>
      </c>
      <c r="E18" s="9">
        <v>553.82</v>
      </c>
      <c r="F18" s="9">
        <v>553.82</v>
      </c>
      <c r="G18" s="9">
        <v>553.82</v>
      </c>
      <c r="H18" s="9">
        <v>553.82</v>
      </c>
      <c r="I18" s="9">
        <v>553.82</v>
      </c>
      <c r="J18" s="9">
        <v>553.82</v>
      </c>
      <c r="K18" s="9">
        <v>560.98</v>
      </c>
      <c r="L18" s="9">
        <v>560.98</v>
      </c>
      <c r="M18" s="9">
        <v>560.98</v>
      </c>
      <c r="N18" s="9">
        <v>560.98</v>
      </c>
      <c r="O18" s="9">
        <v>560.98</v>
      </c>
      <c r="P18" s="9">
        <v>560.98</v>
      </c>
    </row>
    <row r="19" spans="1:16" ht="12.75">
      <c r="A19" s="21">
        <v>3</v>
      </c>
      <c r="B19" s="12" t="s">
        <v>37</v>
      </c>
      <c r="C19" s="9">
        <f t="shared" si="0"/>
        <v>14996.530000000002</v>
      </c>
      <c r="E19" s="13">
        <v>1353.77</v>
      </c>
      <c r="F19" s="13">
        <v>1353.77</v>
      </c>
      <c r="G19" s="13">
        <v>0</v>
      </c>
      <c r="H19" s="13">
        <v>1353.77</v>
      </c>
      <c r="I19" s="13">
        <v>1353.77</v>
      </c>
      <c r="J19" s="13">
        <v>1353.77</v>
      </c>
      <c r="K19" s="13">
        <v>1371.28</v>
      </c>
      <c r="L19" s="13">
        <v>1371.28</v>
      </c>
      <c r="M19" s="13">
        <v>1371.28</v>
      </c>
      <c r="N19" s="13">
        <v>1371.28</v>
      </c>
      <c r="O19" s="13">
        <v>1371.28</v>
      </c>
      <c r="P19" s="13">
        <v>1371.28</v>
      </c>
    </row>
    <row r="20" spans="1:16" ht="12.75">
      <c r="A20" s="19">
        <v>4</v>
      </c>
      <c r="B20" s="22" t="s">
        <v>64</v>
      </c>
      <c r="C20" s="9">
        <f t="shared" si="0"/>
        <v>1476.72</v>
      </c>
      <c r="E20" s="5">
        <v>0</v>
      </c>
      <c r="F20" s="5">
        <v>738.36</v>
      </c>
      <c r="G20" s="5">
        <v>738.36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141207.24</v>
      </c>
      <c r="E21" s="5">
        <v>11691.65</v>
      </c>
      <c r="F21" s="5">
        <v>11691.65</v>
      </c>
      <c r="G21" s="5">
        <v>11691.65</v>
      </c>
      <c r="H21" s="5">
        <v>11691.65</v>
      </c>
      <c r="I21" s="5">
        <v>11691.65</v>
      </c>
      <c r="J21" s="5">
        <v>11691.65</v>
      </c>
      <c r="K21" s="5">
        <v>11842.89</v>
      </c>
      <c r="L21" s="5">
        <v>11842.89</v>
      </c>
      <c r="M21" s="5">
        <v>11842.89</v>
      </c>
      <c r="N21" s="5">
        <v>11842.89</v>
      </c>
      <c r="O21" s="5">
        <v>11842.89</v>
      </c>
      <c r="P21" s="5">
        <v>11842.89</v>
      </c>
    </row>
    <row r="22" spans="1:16" ht="12.75">
      <c r="A22" s="20"/>
      <c r="B22" s="12" t="s">
        <v>379</v>
      </c>
      <c r="C22" s="9">
        <f t="shared" si="0"/>
        <v>26011.860000000008</v>
      </c>
      <c r="E22" s="5">
        <v>2153.73</v>
      </c>
      <c r="F22" s="5">
        <v>2153.73</v>
      </c>
      <c r="G22" s="5">
        <v>2153.73</v>
      </c>
      <c r="H22" s="5">
        <v>2153.73</v>
      </c>
      <c r="I22" s="5">
        <v>2153.73</v>
      </c>
      <c r="J22" s="5">
        <v>2153.73</v>
      </c>
      <c r="K22" s="5">
        <v>2181.58</v>
      </c>
      <c r="L22" s="5">
        <v>2181.58</v>
      </c>
      <c r="M22" s="5">
        <v>2181.58</v>
      </c>
      <c r="N22" s="5">
        <v>2181.58</v>
      </c>
      <c r="O22" s="5">
        <v>2181.58</v>
      </c>
      <c r="P22" s="5">
        <v>2181.58</v>
      </c>
    </row>
    <row r="23" spans="1:16" ht="22.5">
      <c r="A23" s="21">
        <v>6</v>
      </c>
      <c r="B23" s="12" t="s">
        <v>41</v>
      </c>
      <c r="C23" s="9">
        <f t="shared" si="0"/>
        <v>53510.10000000001</v>
      </c>
      <c r="E23" s="5">
        <v>4430.52</v>
      </c>
      <c r="F23" s="5">
        <v>4430.52</v>
      </c>
      <c r="G23" s="5">
        <v>4430.52</v>
      </c>
      <c r="H23" s="5">
        <v>4430.52</v>
      </c>
      <c r="I23" s="5">
        <v>4430.52</v>
      </c>
      <c r="J23" s="5">
        <v>4430.52</v>
      </c>
      <c r="K23" s="5">
        <v>4487.83</v>
      </c>
      <c r="L23" s="5">
        <v>4487.83</v>
      </c>
      <c r="M23" s="5">
        <v>4487.83</v>
      </c>
      <c r="N23" s="5">
        <v>4487.83</v>
      </c>
      <c r="O23" s="5">
        <v>4487.83</v>
      </c>
      <c r="P23" s="5">
        <v>4487.83</v>
      </c>
    </row>
    <row r="24" spans="1:16" ht="12.75">
      <c r="A24" s="19">
        <v>7</v>
      </c>
      <c r="B24" s="12" t="s">
        <v>65</v>
      </c>
      <c r="C24" s="9">
        <f t="shared" si="0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20">
        <v>8</v>
      </c>
      <c r="B25" s="12" t="s">
        <v>66</v>
      </c>
      <c r="C25" s="9">
        <f t="shared" si="0"/>
        <v>172421.46000000005</v>
      </c>
      <c r="E25" s="15">
        <v>14276.12</v>
      </c>
      <c r="F25" s="15">
        <v>14276.12</v>
      </c>
      <c r="G25" s="15">
        <v>14276.12</v>
      </c>
      <c r="H25" s="15">
        <v>14276.12</v>
      </c>
      <c r="I25" s="15">
        <v>14276.12</v>
      </c>
      <c r="J25" s="15">
        <v>14276.12</v>
      </c>
      <c r="K25" s="15">
        <v>14460.79</v>
      </c>
      <c r="L25" s="15">
        <v>14460.79</v>
      </c>
      <c r="M25" s="15">
        <v>14460.79</v>
      </c>
      <c r="N25" s="15">
        <v>14460.79</v>
      </c>
      <c r="O25" s="15">
        <v>14460.79</v>
      </c>
      <c r="P25" s="15">
        <v>14460.79</v>
      </c>
    </row>
    <row r="26" spans="1:16" ht="12.75">
      <c r="A26" s="21">
        <v>9</v>
      </c>
      <c r="B26" s="16" t="s">
        <v>45</v>
      </c>
      <c r="C26" s="9">
        <f t="shared" si="0"/>
        <v>89183.52</v>
      </c>
      <c r="E26" s="5">
        <v>7384.2</v>
      </c>
      <c r="F26" s="5">
        <v>7384.2</v>
      </c>
      <c r="G26" s="5">
        <v>7384.2</v>
      </c>
      <c r="H26" s="5">
        <v>7384.2</v>
      </c>
      <c r="I26" s="5">
        <v>7384.2</v>
      </c>
      <c r="J26" s="5">
        <v>7384.2</v>
      </c>
      <c r="K26" s="5">
        <v>7479.72</v>
      </c>
      <c r="L26" s="5">
        <v>7479.72</v>
      </c>
      <c r="M26" s="5">
        <v>7479.72</v>
      </c>
      <c r="N26" s="5">
        <v>7479.72</v>
      </c>
      <c r="O26" s="5">
        <v>7479.72</v>
      </c>
      <c r="P26" s="5">
        <v>7479.72</v>
      </c>
    </row>
    <row r="27" spans="1:16" ht="12.75">
      <c r="A27" s="19">
        <v>10</v>
      </c>
      <c r="B27" s="12" t="s">
        <v>47</v>
      </c>
      <c r="C27" s="9">
        <f t="shared" si="0"/>
        <v>25660.569999999996</v>
      </c>
      <c r="E27" s="5">
        <v>3122.13</v>
      </c>
      <c r="F27" s="5">
        <v>1561.07</v>
      </c>
      <c r="G27" s="5">
        <v>1561.07</v>
      </c>
      <c r="H27" s="5">
        <v>5122.5</v>
      </c>
      <c r="I27" s="5">
        <v>3415</v>
      </c>
      <c r="J27" s="5">
        <v>1230.7</v>
      </c>
      <c r="K27" s="5">
        <v>1246.62</v>
      </c>
      <c r="L27" s="5">
        <v>1246.62</v>
      </c>
      <c r="M27" s="5">
        <v>1246.62</v>
      </c>
      <c r="N27" s="5">
        <v>3415</v>
      </c>
      <c r="O27" s="5">
        <v>1246.62</v>
      </c>
      <c r="P27" s="5">
        <v>1246.62</v>
      </c>
    </row>
    <row r="28" spans="1:16" ht="22.5">
      <c r="A28" s="20">
        <v>11</v>
      </c>
      <c r="B28" s="12" t="s">
        <v>49</v>
      </c>
      <c r="C28" s="9">
        <f t="shared" si="0"/>
        <v>89</v>
      </c>
      <c r="E28" s="5">
        <v>0</v>
      </c>
      <c r="F28" s="5">
        <v>89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33.75">
      <c r="A29" s="21">
        <v>12</v>
      </c>
      <c r="B29" s="6" t="s">
        <v>51</v>
      </c>
      <c r="C29" s="9">
        <f t="shared" si="0"/>
        <v>59455.67999999998</v>
      </c>
      <c r="E29" s="15">
        <v>4922.8</v>
      </c>
      <c r="F29" s="15">
        <v>4922.8</v>
      </c>
      <c r="G29" s="15">
        <v>4922.8</v>
      </c>
      <c r="H29" s="15">
        <v>4922.8</v>
      </c>
      <c r="I29" s="15">
        <v>4922.8</v>
      </c>
      <c r="J29" s="15">
        <v>4922.8</v>
      </c>
      <c r="K29" s="15">
        <v>4986.48</v>
      </c>
      <c r="L29" s="15">
        <v>4986.48</v>
      </c>
      <c r="M29" s="15">
        <v>4986.48</v>
      </c>
      <c r="N29" s="15">
        <v>4986.48</v>
      </c>
      <c r="O29" s="15">
        <v>4986.48</v>
      </c>
      <c r="P29" s="15">
        <v>4986.48</v>
      </c>
    </row>
    <row r="30" spans="1:16" ht="12.75">
      <c r="A30" s="19"/>
      <c r="B30" s="6" t="s">
        <v>52</v>
      </c>
      <c r="C30" s="15">
        <f>SUM(C17:C29)</f>
        <v>806970.8799999999</v>
      </c>
      <c r="E30" s="15">
        <f>SUM(E17:E29)</f>
        <v>67795.43000000001</v>
      </c>
      <c r="F30" s="15">
        <f aca="true" t="shared" si="1" ref="F30:P30">SUM(F17:F29)</f>
        <v>67061.73000000001</v>
      </c>
      <c r="G30" s="15">
        <f t="shared" si="1"/>
        <v>65618.96</v>
      </c>
      <c r="H30" s="15">
        <f t="shared" si="1"/>
        <v>69795.8</v>
      </c>
      <c r="I30" s="15">
        <f t="shared" si="1"/>
        <v>68088.3</v>
      </c>
      <c r="J30" s="15">
        <f t="shared" si="1"/>
        <v>65904</v>
      </c>
      <c r="K30" s="15">
        <f t="shared" si="1"/>
        <v>66756.38</v>
      </c>
      <c r="L30" s="15">
        <f t="shared" si="1"/>
        <v>66756.38</v>
      </c>
      <c r="M30" s="15">
        <f t="shared" si="1"/>
        <v>66756.38</v>
      </c>
      <c r="N30" s="15">
        <f t="shared" si="1"/>
        <v>68924.76</v>
      </c>
      <c r="O30" s="15">
        <f t="shared" si="1"/>
        <v>66756.38</v>
      </c>
      <c r="P30" s="15">
        <f t="shared" si="1"/>
        <v>66756.38</v>
      </c>
    </row>
    <row r="31" spans="1:16" ht="12.75">
      <c r="A31" s="19">
        <v>13</v>
      </c>
      <c r="B31" s="5" t="s">
        <v>19</v>
      </c>
      <c r="C31" s="15">
        <f>C32+C33+C34+C35+C36+C37+C38+C39+C40+C41</f>
        <v>109199.5</v>
      </c>
      <c r="E31" s="15">
        <f>E32+E33+E34+E35</f>
        <v>500</v>
      </c>
      <c r="F31" s="15">
        <f aca="true" t="shared" si="2" ref="F31:P31">F32+F33+F34+F35</f>
        <v>0</v>
      </c>
      <c r="G31" s="15">
        <f t="shared" si="2"/>
        <v>52496.5</v>
      </c>
      <c r="H31" s="15">
        <f>H32+H33+H34+H35+H36+H37</f>
        <v>14142</v>
      </c>
      <c r="I31" s="15">
        <f t="shared" si="2"/>
        <v>0</v>
      </c>
      <c r="J31" s="15">
        <f>J32+J33+J34+J35+J38</f>
        <v>376</v>
      </c>
      <c r="K31" s="15">
        <f t="shared" si="2"/>
        <v>0</v>
      </c>
      <c r="L31" s="15">
        <f t="shared" si="2"/>
        <v>3250</v>
      </c>
      <c r="M31" s="15">
        <f t="shared" si="2"/>
        <v>0</v>
      </c>
      <c r="N31" s="15">
        <f>N32+N33+N34+N35+N39+N40+N41</f>
        <v>38435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380</v>
      </c>
      <c r="C32" s="9">
        <f>E32+F32+G32+H32+I32+J32+K32+L32+M32+N32+O32+P32</f>
        <v>500</v>
      </c>
      <c r="E32" s="4">
        <v>500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381</v>
      </c>
      <c r="C33" s="9">
        <f>E33+F33+G33+H33+I33+J33+K33+L33+M33+N33+O33+P33</f>
        <v>16798</v>
      </c>
      <c r="E33" s="4"/>
      <c r="F33" s="4"/>
      <c r="G33" s="4">
        <v>16798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24" t="s">
        <v>381</v>
      </c>
      <c r="C34" s="9">
        <f>E34+F34+G34+H34+I34+J34+K34+L34+M34+N34+O34+P34</f>
        <v>35698.5</v>
      </c>
      <c r="E34" s="4"/>
      <c r="F34" s="4"/>
      <c r="G34" s="4">
        <v>35698.5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382</v>
      </c>
      <c r="C35" s="9">
        <f>E35+F35+G35+H35+I35+J35+K35+L35+M35+N35+O35+P35</f>
        <v>3250</v>
      </c>
      <c r="E35" s="4"/>
      <c r="F35" s="4"/>
      <c r="G35" s="4"/>
      <c r="H35" s="4"/>
      <c r="I35" s="4"/>
      <c r="J35" s="4"/>
      <c r="K35" s="4"/>
      <c r="L35" s="4">
        <v>3250</v>
      </c>
      <c r="M35" s="4"/>
      <c r="N35" s="4"/>
      <c r="O35" s="4"/>
      <c r="P35" s="4"/>
    </row>
    <row r="36" spans="1:16" ht="12.75">
      <c r="A36" s="4"/>
      <c r="B36" s="4" t="s">
        <v>179</v>
      </c>
      <c r="C36" s="9">
        <f aca="true" t="shared" si="3" ref="C36:C41">E36+F36+G36+H36+I36+J36+K36+L36+M36+N36+O36+P36</f>
        <v>112</v>
      </c>
      <c r="E36" s="4"/>
      <c r="F36" s="4"/>
      <c r="G36" s="4"/>
      <c r="H36" s="4">
        <v>112</v>
      </c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 t="s">
        <v>383</v>
      </c>
      <c r="C37" s="9">
        <f t="shared" si="3"/>
        <v>14030</v>
      </c>
      <c r="E37" s="4"/>
      <c r="F37" s="4"/>
      <c r="G37" s="4"/>
      <c r="H37" s="4">
        <v>14030</v>
      </c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 t="s">
        <v>384</v>
      </c>
      <c r="C38" s="9">
        <f t="shared" si="3"/>
        <v>376</v>
      </c>
      <c r="E38" s="4"/>
      <c r="F38" s="4"/>
      <c r="G38" s="4"/>
      <c r="H38" s="4"/>
      <c r="I38" s="4"/>
      <c r="J38" s="4">
        <v>376</v>
      </c>
      <c r="K38" s="4"/>
      <c r="L38" s="4"/>
      <c r="M38" s="4"/>
      <c r="N38" s="4"/>
      <c r="O38" s="4"/>
      <c r="P38" s="4"/>
    </row>
    <row r="39" spans="1:16" ht="12.75">
      <c r="A39" s="4"/>
      <c r="B39" s="4" t="s">
        <v>385</v>
      </c>
      <c r="C39" s="9">
        <f t="shared" si="3"/>
        <v>675</v>
      </c>
      <c r="E39" s="4"/>
      <c r="F39" s="4"/>
      <c r="G39" s="4"/>
      <c r="H39" s="4"/>
      <c r="I39" s="4"/>
      <c r="J39" s="4"/>
      <c r="K39" s="4"/>
      <c r="L39" s="4"/>
      <c r="M39" s="4"/>
      <c r="N39" s="4">
        <v>675</v>
      </c>
      <c r="O39" s="4"/>
      <c r="P39" s="4"/>
    </row>
    <row r="40" spans="1:16" ht="12.75">
      <c r="A40" s="4"/>
      <c r="B40" s="4" t="s">
        <v>386</v>
      </c>
      <c r="C40" s="9">
        <f t="shared" si="3"/>
        <v>37600</v>
      </c>
      <c r="E40" s="4"/>
      <c r="F40" s="4"/>
      <c r="G40" s="4"/>
      <c r="H40" s="4"/>
      <c r="I40" s="4"/>
      <c r="J40" s="4"/>
      <c r="K40" s="4"/>
      <c r="L40" s="4"/>
      <c r="M40" s="4"/>
      <c r="N40" s="4">
        <v>37600</v>
      </c>
      <c r="O40" s="4"/>
      <c r="P40" s="4"/>
    </row>
    <row r="41" spans="1:16" ht="12.75">
      <c r="A41" s="4"/>
      <c r="B41" s="4" t="s">
        <v>255</v>
      </c>
      <c r="C41" s="9">
        <f t="shared" si="3"/>
        <v>160</v>
      </c>
      <c r="E41" s="4"/>
      <c r="F41" s="4"/>
      <c r="G41" s="4"/>
      <c r="H41" s="4"/>
      <c r="I41" s="4"/>
      <c r="J41" s="4"/>
      <c r="K41" s="4"/>
      <c r="L41" s="4"/>
      <c r="M41" s="4"/>
      <c r="N41" s="4">
        <v>160</v>
      </c>
      <c r="O41" s="4"/>
      <c r="P41" s="4"/>
    </row>
    <row r="42" spans="1:16" ht="12.75">
      <c r="A42" s="4"/>
      <c r="B42" s="4" t="s">
        <v>56</v>
      </c>
      <c r="C42" s="17">
        <f>C30+C31</f>
        <v>916170.3799999999</v>
      </c>
      <c r="E42" s="17">
        <f>E30+E31</f>
        <v>68295.43000000001</v>
      </c>
      <c r="F42" s="17">
        <f aca="true" t="shared" si="4" ref="F42:P42">F30+F31</f>
        <v>67061.73000000001</v>
      </c>
      <c r="G42" s="17">
        <f t="shared" si="4"/>
        <v>118115.46</v>
      </c>
      <c r="H42" s="17">
        <f t="shared" si="4"/>
        <v>83937.8</v>
      </c>
      <c r="I42" s="17">
        <f t="shared" si="4"/>
        <v>68088.3</v>
      </c>
      <c r="J42" s="17">
        <f t="shared" si="4"/>
        <v>66280</v>
      </c>
      <c r="K42" s="17">
        <f t="shared" si="4"/>
        <v>66756.38</v>
      </c>
      <c r="L42" s="17">
        <f t="shared" si="4"/>
        <v>70006.38</v>
      </c>
      <c r="M42" s="17">
        <f t="shared" si="4"/>
        <v>66756.38</v>
      </c>
      <c r="N42" s="17">
        <f t="shared" si="4"/>
        <v>107359.76</v>
      </c>
      <c r="O42" s="17">
        <f t="shared" si="4"/>
        <v>66756.38</v>
      </c>
      <c r="P42" s="17">
        <f t="shared" si="4"/>
        <v>66756.38</v>
      </c>
    </row>
    <row r="44" spans="2:5" ht="12.75">
      <c r="B44" s="18" t="s">
        <v>57</v>
      </c>
      <c r="E44" s="1" t="s">
        <v>176</v>
      </c>
    </row>
    <row r="45" spans="2:7" ht="12.75">
      <c r="B45" s="18"/>
      <c r="E45" s="1" t="s">
        <v>183</v>
      </c>
      <c r="G45" s="1">
        <v>400</v>
      </c>
    </row>
    <row r="46" spans="2:7" ht="12.75">
      <c r="B46" s="18" t="s">
        <v>58</v>
      </c>
      <c r="E46" s="1" t="s">
        <v>387</v>
      </c>
      <c r="G46" s="1">
        <v>400</v>
      </c>
    </row>
    <row r="47" spans="2:7" ht="12.75">
      <c r="B47" s="18"/>
      <c r="E47" s="1" t="s">
        <v>388</v>
      </c>
      <c r="G47" s="1">
        <v>160</v>
      </c>
    </row>
    <row r="48" ht="12.75">
      <c r="B48" s="18" t="s">
        <v>59</v>
      </c>
    </row>
    <row r="49" spans="2:8" ht="12.75">
      <c r="B49" s="18"/>
      <c r="E49" s="1" t="s">
        <v>389</v>
      </c>
      <c r="G49" s="1" t="s">
        <v>390</v>
      </c>
      <c r="H49" s="1" t="s">
        <v>391</v>
      </c>
    </row>
    <row r="50" spans="2:9" ht="12.75">
      <c r="B50" s="18" t="s">
        <v>60</v>
      </c>
      <c r="E50" s="1" t="s">
        <v>392</v>
      </c>
      <c r="G50" s="1">
        <v>79.6</v>
      </c>
      <c r="H50" s="1">
        <v>979.08</v>
      </c>
      <c r="I50" s="1" t="s">
        <v>393</v>
      </c>
    </row>
    <row r="51" spans="5:8" ht="12.75">
      <c r="E51" s="1" t="s">
        <v>394</v>
      </c>
      <c r="G51" s="1">
        <v>87.1</v>
      </c>
      <c r="H51" s="1">
        <v>1071.33</v>
      </c>
    </row>
    <row r="52" spans="5:8" ht="12.75">
      <c r="E52" s="1" t="s">
        <v>395</v>
      </c>
      <c r="G52" s="1">
        <v>62.3</v>
      </c>
      <c r="H52" s="1">
        <v>766.29</v>
      </c>
    </row>
  </sheetData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C20" sqref="C2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304</v>
      </c>
      <c r="F1" s="1" t="s">
        <v>2</v>
      </c>
      <c r="G1" s="1" t="s">
        <v>3</v>
      </c>
    </row>
    <row r="2" spans="2:7" ht="12.75">
      <c r="B2" s="2" t="s">
        <v>396</v>
      </c>
      <c r="D2" s="1"/>
      <c r="E2" s="1" t="s">
        <v>5</v>
      </c>
      <c r="F2" s="1">
        <v>1370.61</v>
      </c>
      <c r="G2" s="1">
        <v>1494.52</v>
      </c>
    </row>
    <row r="3" spans="2:7" ht="12.75">
      <c r="B3" s="2" t="s">
        <v>6</v>
      </c>
      <c r="C3" s="1">
        <v>482.39</v>
      </c>
      <c r="D3" s="1" t="s">
        <v>7</v>
      </c>
      <c r="E3" s="1" t="s">
        <v>8</v>
      </c>
      <c r="F3" s="1">
        <v>1370.61</v>
      </c>
      <c r="G3" s="1">
        <v>608.05</v>
      </c>
    </row>
    <row r="4" spans="2:7" ht="12.75">
      <c r="B4" s="2" t="s">
        <v>217</v>
      </c>
      <c r="C4" s="3">
        <f>F14</f>
        <v>16447.320000000003</v>
      </c>
      <c r="D4" s="1" t="s">
        <v>7</v>
      </c>
      <c r="E4" s="1" t="s">
        <v>10</v>
      </c>
      <c r="F4" s="1">
        <v>1370.61</v>
      </c>
      <c r="G4" s="1">
        <v>1942.35</v>
      </c>
    </row>
    <row r="5" spans="2:7" ht="12.75">
      <c r="B5" s="2" t="s">
        <v>11</v>
      </c>
      <c r="C5" s="3">
        <f>G14+H14</f>
        <v>17663.03</v>
      </c>
      <c r="D5" s="1" t="s">
        <v>7</v>
      </c>
      <c r="E5" s="1" t="s">
        <v>12</v>
      </c>
      <c r="F5" s="1">
        <v>1370.61</v>
      </c>
      <c r="G5" s="1">
        <v>3608.05</v>
      </c>
    </row>
    <row r="6" spans="2:7" ht="12.75">
      <c r="B6" s="2" t="s">
        <v>13</v>
      </c>
      <c r="C6" s="1">
        <f>C8+C9</f>
        <v>15634.97</v>
      </c>
      <c r="D6" s="1" t="s">
        <v>7</v>
      </c>
      <c r="E6" s="1" t="s">
        <v>14</v>
      </c>
      <c r="F6" s="1">
        <v>1370.61</v>
      </c>
      <c r="G6" s="1">
        <v>252.76</v>
      </c>
    </row>
    <row r="7" spans="2:7" ht="12.75">
      <c r="B7" s="2" t="s">
        <v>15</v>
      </c>
      <c r="D7" s="1"/>
      <c r="E7" s="1" t="s">
        <v>16</v>
      </c>
      <c r="F7" s="1">
        <v>1370.61</v>
      </c>
      <c r="G7" s="1">
        <v>2106.82</v>
      </c>
    </row>
    <row r="8" spans="2:16" ht="12.75">
      <c r="B8" s="2" t="s">
        <v>17</v>
      </c>
      <c r="C8" s="3">
        <f>C29</f>
        <v>15634.97</v>
      </c>
      <c r="D8" s="1" t="s">
        <v>7</v>
      </c>
      <c r="E8" s="3" t="s">
        <v>18</v>
      </c>
      <c r="F8" s="3">
        <v>1370.61</v>
      </c>
      <c r="G8" s="3">
        <v>824.5</v>
      </c>
      <c r="H8" s="3">
        <v>355.29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1370.61</v>
      </c>
      <c r="G9" s="1">
        <v>1751.53</v>
      </c>
    </row>
    <row r="10" spans="2:8" ht="12.75">
      <c r="B10" s="2"/>
      <c r="D10" s="1"/>
      <c r="E10" s="1" t="s">
        <v>21</v>
      </c>
      <c r="F10" s="1">
        <v>1370.61</v>
      </c>
      <c r="G10" s="1">
        <v>824.5</v>
      </c>
      <c r="H10" s="1">
        <v>355.29</v>
      </c>
    </row>
    <row r="11" spans="2:7" ht="12.75">
      <c r="B11" s="2"/>
      <c r="D11" s="1"/>
      <c r="E11" s="1" t="s">
        <v>22</v>
      </c>
      <c r="F11" s="1">
        <v>1370.61</v>
      </c>
      <c r="G11" s="1">
        <v>1179.79</v>
      </c>
    </row>
    <row r="12" spans="2:7" ht="12.75">
      <c r="B12" s="2" t="s">
        <v>23</v>
      </c>
      <c r="D12" s="1" t="s">
        <v>7</v>
      </c>
      <c r="E12" s="1" t="s">
        <v>24</v>
      </c>
      <c r="F12" s="1">
        <v>1370.61</v>
      </c>
      <c r="G12" s="1">
        <v>1179.79</v>
      </c>
    </row>
    <row r="13" spans="2:8" ht="12.75">
      <c r="B13" s="2" t="s">
        <v>25</v>
      </c>
      <c r="C13" s="1">
        <f>C3+C5-C6</f>
        <v>2510.449999999999</v>
      </c>
      <c r="D13" s="1" t="s">
        <v>7</v>
      </c>
      <c r="E13" s="1" t="s">
        <v>26</v>
      </c>
      <c r="F13" s="1">
        <v>1370.61</v>
      </c>
      <c r="G13" s="1">
        <v>824.5</v>
      </c>
      <c r="H13" s="1">
        <v>355.29</v>
      </c>
    </row>
    <row r="14" spans="2:8" ht="12.75">
      <c r="B14" s="2"/>
      <c r="D14" s="1"/>
      <c r="F14" s="3">
        <f>F2+F3+F4+F5+F6+F7+F8+F9+F10+F11+F12+F13</f>
        <v>16447.320000000003</v>
      </c>
      <c r="G14" s="3">
        <f>G2+G3+G4+G5+G6+G7+G8+G9+G10+G11+G12+G13</f>
        <v>16597.16</v>
      </c>
      <c r="H14" s="3">
        <f>H2+H3+H4+H5+H6+H7+H8+H9+H10+H11+H12+H13</f>
        <v>1065.8700000000001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6167.759999999998</v>
      </c>
      <c r="E17" s="9">
        <v>513.98</v>
      </c>
      <c r="F17" s="9">
        <v>513.98</v>
      </c>
      <c r="G17" s="9">
        <v>513.98</v>
      </c>
      <c r="H17" s="9">
        <v>513.98</v>
      </c>
      <c r="I17" s="9">
        <v>513.98</v>
      </c>
      <c r="J17" s="9">
        <v>513.98</v>
      </c>
      <c r="K17" s="9">
        <v>513.98</v>
      </c>
      <c r="L17" s="9">
        <v>513.98</v>
      </c>
      <c r="M17" s="9">
        <v>513.98</v>
      </c>
      <c r="N17" s="9">
        <v>513.98</v>
      </c>
      <c r="O17" s="9">
        <v>513.98</v>
      </c>
      <c r="P17" s="9">
        <v>513.98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207.95999999999992</v>
      </c>
      <c r="E18" s="9">
        <v>17.33</v>
      </c>
      <c r="F18" s="9">
        <v>17.33</v>
      </c>
      <c r="G18" s="9">
        <v>17.33</v>
      </c>
      <c r="H18" s="9">
        <v>17.33</v>
      </c>
      <c r="I18" s="9">
        <v>17.33</v>
      </c>
      <c r="J18" s="9">
        <v>17.33</v>
      </c>
      <c r="K18" s="9">
        <v>17.33</v>
      </c>
      <c r="L18" s="9">
        <v>17.33</v>
      </c>
      <c r="M18" s="9">
        <v>17.33</v>
      </c>
      <c r="N18" s="9">
        <v>17.33</v>
      </c>
      <c r="O18" s="9">
        <v>17.33</v>
      </c>
      <c r="P18" s="9">
        <v>17.33</v>
      </c>
    </row>
    <row r="19" spans="1:16" ht="12.75">
      <c r="A19" s="21">
        <v>3</v>
      </c>
      <c r="B19" s="12" t="s">
        <v>37</v>
      </c>
      <c r="C19" s="9">
        <f t="shared" si="0"/>
        <v>646.7999999999998</v>
      </c>
      <c r="E19" s="13">
        <v>53.9</v>
      </c>
      <c r="F19" s="13">
        <v>53.9</v>
      </c>
      <c r="G19" s="13">
        <v>53.9</v>
      </c>
      <c r="H19" s="13">
        <v>53.9</v>
      </c>
      <c r="I19" s="13">
        <v>53.9</v>
      </c>
      <c r="J19" s="13">
        <v>53.9</v>
      </c>
      <c r="K19" s="13">
        <v>53.9</v>
      </c>
      <c r="L19" s="13">
        <v>53.9</v>
      </c>
      <c r="M19" s="13">
        <v>53.9</v>
      </c>
      <c r="N19" s="13">
        <v>53.9</v>
      </c>
      <c r="O19" s="13">
        <v>53.9</v>
      </c>
      <c r="P19" s="13">
        <v>53.9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3834.600000000001</v>
      </c>
      <c r="E21" s="5">
        <v>319.55</v>
      </c>
      <c r="F21" s="5">
        <v>319.55</v>
      </c>
      <c r="G21" s="5">
        <v>319.55</v>
      </c>
      <c r="H21" s="5">
        <v>319.55</v>
      </c>
      <c r="I21" s="5">
        <v>319.55</v>
      </c>
      <c r="J21" s="5">
        <v>319.55</v>
      </c>
      <c r="K21" s="5">
        <v>319.55</v>
      </c>
      <c r="L21" s="5">
        <v>319.55</v>
      </c>
      <c r="M21" s="5">
        <v>319.55</v>
      </c>
      <c r="N21" s="5">
        <v>319.55</v>
      </c>
      <c r="O21" s="5">
        <v>319.55</v>
      </c>
      <c r="P21" s="5">
        <v>319.55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21">
        <v>9</v>
      </c>
      <c r="B25" s="16" t="s">
        <v>45</v>
      </c>
      <c r="C25" s="9">
        <f t="shared" si="0"/>
        <v>2926</v>
      </c>
      <c r="E25" s="5">
        <v>231</v>
      </c>
      <c r="F25" s="5">
        <v>308</v>
      </c>
      <c r="G25" s="5">
        <v>308</v>
      </c>
      <c r="H25" s="5">
        <v>231</v>
      </c>
      <c r="I25" s="5">
        <v>231</v>
      </c>
      <c r="J25" s="5">
        <v>231</v>
      </c>
      <c r="K25" s="5">
        <v>231</v>
      </c>
      <c r="L25" s="5">
        <v>231</v>
      </c>
      <c r="M25" s="5">
        <v>231</v>
      </c>
      <c r="N25" s="5">
        <v>231</v>
      </c>
      <c r="O25" s="5">
        <v>231</v>
      </c>
      <c r="P25" s="5">
        <v>231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3.85</v>
      </c>
      <c r="E27" s="5">
        <v>0</v>
      </c>
      <c r="F27" s="5">
        <v>0</v>
      </c>
      <c r="G27" s="5">
        <v>3.85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1848</v>
      </c>
      <c r="E28" s="15">
        <v>154</v>
      </c>
      <c r="F28" s="15">
        <v>154</v>
      </c>
      <c r="G28" s="15">
        <v>154</v>
      </c>
      <c r="H28" s="15">
        <v>154</v>
      </c>
      <c r="I28" s="15">
        <v>154</v>
      </c>
      <c r="J28" s="15">
        <v>154</v>
      </c>
      <c r="K28" s="15">
        <v>154</v>
      </c>
      <c r="L28" s="15">
        <v>154</v>
      </c>
      <c r="M28" s="15">
        <v>154</v>
      </c>
      <c r="N28" s="15">
        <v>154</v>
      </c>
      <c r="O28" s="15">
        <v>154</v>
      </c>
      <c r="P28" s="15">
        <v>154</v>
      </c>
    </row>
    <row r="29" spans="1:16" ht="12.75">
      <c r="A29" s="19"/>
      <c r="B29" s="6" t="s">
        <v>52</v>
      </c>
      <c r="C29" s="15">
        <f>SUM(C17:C28)</f>
        <v>15634.97</v>
      </c>
      <c r="E29" s="15">
        <f>SUM(E17:E28)</f>
        <v>1289.76</v>
      </c>
      <c r="F29" s="15">
        <f aca="true" t="shared" si="1" ref="F29:P29">SUM(F17:F28)</f>
        <v>1366.76</v>
      </c>
      <c r="G29" s="15">
        <f t="shared" si="1"/>
        <v>1370.61</v>
      </c>
      <c r="H29" s="15">
        <f t="shared" si="1"/>
        <v>1289.76</v>
      </c>
      <c r="I29" s="15">
        <f t="shared" si="1"/>
        <v>1289.76</v>
      </c>
      <c r="J29" s="15">
        <f t="shared" si="1"/>
        <v>1289.76</v>
      </c>
      <c r="K29" s="15">
        <f t="shared" si="1"/>
        <v>1289.76</v>
      </c>
      <c r="L29" s="15">
        <f t="shared" si="1"/>
        <v>1289.76</v>
      </c>
      <c r="M29" s="15">
        <f t="shared" si="1"/>
        <v>1289.76</v>
      </c>
      <c r="N29" s="15">
        <f t="shared" si="1"/>
        <v>1289.76</v>
      </c>
      <c r="O29" s="15">
        <f t="shared" si="1"/>
        <v>1289.76</v>
      </c>
      <c r="P29" s="15">
        <f t="shared" si="1"/>
        <v>1289.76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15634.97</v>
      </c>
      <c r="E35" s="17">
        <f>E29+E30</f>
        <v>1289.76</v>
      </c>
      <c r="F35" s="17">
        <f aca="true" t="shared" si="3" ref="F35:P35">F29+F30</f>
        <v>1366.76</v>
      </c>
      <c r="G35" s="17">
        <f t="shared" si="3"/>
        <v>1370.61</v>
      </c>
      <c r="H35" s="17">
        <f t="shared" si="3"/>
        <v>1289.76</v>
      </c>
      <c r="I35" s="17">
        <f t="shared" si="3"/>
        <v>1289.76</v>
      </c>
      <c r="J35" s="17">
        <f t="shared" si="3"/>
        <v>1289.76</v>
      </c>
      <c r="K35" s="17">
        <f t="shared" si="3"/>
        <v>1289.76</v>
      </c>
      <c r="L35" s="17">
        <f t="shared" si="3"/>
        <v>1289.76</v>
      </c>
      <c r="M35" s="17">
        <f t="shared" si="3"/>
        <v>1289.76</v>
      </c>
      <c r="N35" s="17">
        <f t="shared" si="3"/>
        <v>1289.76</v>
      </c>
      <c r="O35" s="17">
        <f t="shared" si="3"/>
        <v>1289.76</v>
      </c>
      <c r="P35" s="17">
        <f t="shared" si="3"/>
        <v>1289.76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C29" sqref="C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1.8515625" style="1" hidden="1" customWidth="1"/>
    <col min="6" max="7" width="10.28125" style="1" hidden="1" customWidth="1"/>
    <col min="8" max="16" width="9.140625" style="1" hidden="1" customWidth="1"/>
  </cols>
  <sheetData>
    <row r="1" spans="2:7" ht="12.75">
      <c r="B1" s="2" t="s">
        <v>0</v>
      </c>
      <c r="D1" s="1"/>
      <c r="E1" s="1" t="s">
        <v>397</v>
      </c>
      <c r="F1" s="1" t="s">
        <v>2</v>
      </c>
      <c r="G1" s="1" t="s">
        <v>3</v>
      </c>
    </row>
    <row r="2" spans="2:8" ht="12.75">
      <c r="B2" s="2" t="s">
        <v>398</v>
      </c>
      <c r="D2" s="1"/>
      <c r="E2" s="1" t="s">
        <v>5</v>
      </c>
      <c r="F2" s="1">
        <v>184101.02</v>
      </c>
      <c r="G2" s="1">
        <v>148247.48</v>
      </c>
      <c r="H2" s="1">
        <v>598.72</v>
      </c>
    </row>
    <row r="3" spans="2:8" ht="12.75">
      <c r="B3" s="2" t="s">
        <v>6</v>
      </c>
      <c r="C3" s="1">
        <v>168428.44</v>
      </c>
      <c r="D3" s="1" t="s">
        <v>7</v>
      </c>
      <c r="E3" s="1" t="s">
        <v>8</v>
      </c>
      <c r="F3" s="1">
        <v>184088.66</v>
      </c>
      <c r="G3" s="1">
        <v>194658.47</v>
      </c>
      <c r="H3" s="1">
        <v>1650.66</v>
      </c>
    </row>
    <row r="4" spans="2:7" ht="12.75">
      <c r="B4" s="2" t="s">
        <v>90</v>
      </c>
      <c r="C4" s="3">
        <f>F14</f>
        <v>2207612.35</v>
      </c>
      <c r="D4" s="1" t="s">
        <v>7</v>
      </c>
      <c r="E4" s="1" t="s">
        <v>10</v>
      </c>
      <c r="F4" s="1">
        <v>183942.26</v>
      </c>
      <c r="G4" s="1">
        <v>198835.57</v>
      </c>
    </row>
    <row r="5" spans="2:7" ht="12.75">
      <c r="B5" s="2" t="s">
        <v>70</v>
      </c>
      <c r="C5" s="3">
        <f>G14+H14</f>
        <v>2173174.2600000002</v>
      </c>
      <c r="D5" s="1" t="s">
        <v>7</v>
      </c>
      <c r="E5" s="1" t="s">
        <v>12</v>
      </c>
      <c r="F5" s="1">
        <v>183942.26</v>
      </c>
      <c r="G5" s="1">
        <v>181566.2</v>
      </c>
    </row>
    <row r="6" spans="2:8" ht="12.75">
      <c r="B6" s="2" t="s">
        <v>63</v>
      </c>
      <c r="C6" s="1">
        <f>C8+C9</f>
        <v>2168894.34</v>
      </c>
      <c r="D6" s="1" t="s">
        <v>7</v>
      </c>
      <c r="E6" s="1" t="s">
        <v>14</v>
      </c>
      <c r="F6" s="1">
        <v>183942.26</v>
      </c>
      <c r="G6" s="1">
        <v>149626.31</v>
      </c>
      <c r="H6" s="1">
        <v>2664.24</v>
      </c>
    </row>
    <row r="7" spans="2:7" ht="12.75">
      <c r="B7" s="2" t="s">
        <v>15</v>
      </c>
      <c r="D7" s="1"/>
      <c r="E7" s="1" t="s">
        <v>16</v>
      </c>
      <c r="F7" s="1">
        <v>183942.27</v>
      </c>
      <c r="G7" s="1">
        <v>183323.73</v>
      </c>
    </row>
    <row r="8" spans="2:16" ht="12.75">
      <c r="B8" s="2" t="s">
        <v>17</v>
      </c>
      <c r="C8" s="3">
        <f>C33</f>
        <v>2096799.34</v>
      </c>
      <c r="D8" s="1" t="s">
        <v>7</v>
      </c>
      <c r="E8" s="3" t="s">
        <v>18</v>
      </c>
      <c r="F8" s="3">
        <v>183942.27</v>
      </c>
      <c r="G8" s="3">
        <v>187542.54</v>
      </c>
      <c r="H8" s="3">
        <v>4534.36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C34</f>
        <v>72095</v>
      </c>
      <c r="D9" s="1" t="s">
        <v>7</v>
      </c>
      <c r="E9" s="1" t="s">
        <v>20</v>
      </c>
      <c r="F9" s="1">
        <v>183942.27</v>
      </c>
      <c r="G9" s="1">
        <v>155053.36</v>
      </c>
      <c r="H9" s="1">
        <v>9867.68</v>
      </c>
    </row>
    <row r="10" spans="2:8" ht="12.75">
      <c r="B10" s="2"/>
      <c r="D10" s="1"/>
      <c r="E10" s="1" t="s">
        <v>21</v>
      </c>
      <c r="F10" s="1">
        <v>183942.27</v>
      </c>
      <c r="G10" s="1">
        <v>172400.08</v>
      </c>
      <c r="H10" s="1">
        <v>8691.65</v>
      </c>
    </row>
    <row r="11" spans="2:8" ht="12.75">
      <c r="B11" s="2"/>
      <c r="D11" s="1"/>
      <c r="E11" s="1" t="s">
        <v>22</v>
      </c>
      <c r="F11" s="1">
        <v>183942.27</v>
      </c>
      <c r="G11" s="1">
        <v>151474.28</v>
      </c>
      <c r="H11" s="1">
        <v>9859.99</v>
      </c>
    </row>
    <row r="12" spans="2:8" ht="12.75">
      <c r="B12" s="2" t="s">
        <v>23</v>
      </c>
      <c r="C12" s="1">
        <v>203546.55</v>
      </c>
      <c r="D12" s="1" t="s">
        <v>7</v>
      </c>
      <c r="E12" s="1" t="s">
        <v>24</v>
      </c>
      <c r="F12" s="1">
        <v>183942.27</v>
      </c>
      <c r="G12" s="1">
        <v>209313.41</v>
      </c>
      <c r="H12" s="1">
        <v>9338.93</v>
      </c>
    </row>
    <row r="13" spans="2:8" ht="12.75">
      <c r="B13" s="2" t="s">
        <v>25</v>
      </c>
      <c r="C13" s="1">
        <f>C3+C5-C6</f>
        <v>172708.36000000034</v>
      </c>
      <c r="D13" s="1" t="s">
        <v>7</v>
      </c>
      <c r="E13" s="1" t="s">
        <v>26</v>
      </c>
      <c r="F13" s="1">
        <v>183942.27</v>
      </c>
      <c r="G13" s="1">
        <v>180015.1</v>
      </c>
      <c r="H13" s="1">
        <v>13911.5</v>
      </c>
    </row>
    <row r="14" spans="2:8" ht="12.75">
      <c r="B14" s="2"/>
      <c r="D14" s="1"/>
      <c r="F14" s="3">
        <f>F2+F3+F4+F5+F6+F7+F8+F9+F10+F11+F12+F13</f>
        <v>2207612.35</v>
      </c>
      <c r="G14" s="3">
        <f>G2+G3+G4+G5+G6+G7+G8+G9+G10+G11+G12+G13</f>
        <v>2112056.5300000003</v>
      </c>
      <c r="H14" s="3">
        <f>H2+H3+H4+H5+H6+H7+H8+H9+H10+H11+H12+H13</f>
        <v>61117.729999999996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520649.87999999995</v>
      </c>
      <c r="E17" s="9">
        <v>43387.49</v>
      </c>
      <c r="F17" s="9">
        <v>43387.49</v>
      </c>
      <c r="G17" s="9">
        <v>43387.49</v>
      </c>
      <c r="H17" s="9">
        <v>43387.49</v>
      </c>
      <c r="I17" s="9">
        <v>43387.49</v>
      </c>
      <c r="J17" s="9">
        <v>43387.49</v>
      </c>
      <c r="K17" s="9">
        <v>43387.49</v>
      </c>
      <c r="L17" s="9">
        <v>43387.49</v>
      </c>
      <c r="M17" s="9">
        <v>43387.49</v>
      </c>
      <c r="N17" s="9">
        <v>43387.49</v>
      </c>
      <c r="O17" s="9">
        <v>43387.49</v>
      </c>
      <c r="P17" s="9">
        <v>43387.49</v>
      </c>
    </row>
    <row r="18" spans="1:16" ht="12.75">
      <c r="A18" s="20">
        <v>2</v>
      </c>
      <c r="B18" s="8" t="s">
        <v>35</v>
      </c>
      <c r="C18" s="9">
        <f aca="true" t="shared" si="0" ref="C18:C32">E18+F18+G18+H18+I18+J18+K18+L18+M18+N18+O18+P18</f>
        <v>11051.519999999997</v>
      </c>
      <c r="E18" s="9">
        <v>920.96</v>
      </c>
      <c r="F18" s="9">
        <v>920.96</v>
      </c>
      <c r="G18" s="9">
        <v>920.96</v>
      </c>
      <c r="H18" s="9">
        <v>920.96</v>
      </c>
      <c r="I18" s="9">
        <v>920.96</v>
      </c>
      <c r="J18" s="9">
        <v>920.96</v>
      </c>
      <c r="K18" s="9">
        <v>920.96</v>
      </c>
      <c r="L18" s="9">
        <v>920.96</v>
      </c>
      <c r="M18" s="9">
        <v>920.96</v>
      </c>
      <c r="N18" s="9">
        <v>920.96</v>
      </c>
      <c r="O18" s="9">
        <v>920.96</v>
      </c>
      <c r="P18" s="9">
        <v>920.96</v>
      </c>
    </row>
    <row r="19" spans="1:16" ht="12.75">
      <c r="A19" s="21">
        <v>3</v>
      </c>
      <c r="B19" s="12" t="s">
        <v>37</v>
      </c>
      <c r="C19" s="9">
        <f t="shared" si="0"/>
        <v>34382.52</v>
      </c>
      <c r="E19" s="13">
        <v>2865.21</v>
      </c>
      <c r="F19" s="13">
        <v>2865.21</v>
      </c>
      <c r="G19" s="13">
        <v>2865.21</v>
      </c>
      <c r="H19" s="13">
        <v>2865.21</v>
      </c>
      <c r="I19" s="13">
        <v>2865.21</v>
      </c>
      <c r="J19" s="13">
        <v>2865.21</v>
      </c>
      <c r="K19" s="13">
        <v>2865.21</v>
      </c>
      <c r="L19" s="13">
        <v>2865.21</v>
      </c>
      <c r="M19" s="13">
        <v>2865.21</v>
      </c>
      <c r="N19" s="13">
        <v>2865.21</v>
      </c>
      <c r="O19" s="13">
        <v>2865.21</v>
      </c>
      <c r="P19" s="13">
        <v>2865.21</v>
      </c>
    </row>
    <row r="20" spans="1:16" ht="12.75">
      <c r="A20" s="19">
        <v>4</v>
      </c>
      <c r="B20" s="22" t="s">
        <v>161</v>
      </c>
      <c r="C20" s="9">
        <f t="shared" si="0"/>
        <v>50227.96</v>
      </c>
      <c r="E20" s="5">
        <v>0</v>
      </c>
      <c r="F20" s="5">
        <v>1227.96</v>
      </c>
      <c r="G20" s="5">
        <v>49000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20">
        <v>5</v>
      </c>
      <c r="B21" s="12" t="s">
        <v>238</v>
      </c>
      <c r="C21" s="9">
        <f t="shared" si="0"/>
        <v>82272.47999999998</v>
      </c>
      <c r="E21" s="5">
        <v>6856.04</v>
      </c>
      <c r="F21" s="5">
        <v>6856.04</v>
      </c>
      <c r="G21" s="5">
        <v>6856.04</v>
      </c>
      <c r="H21" s="5">
        <v>6856.04</v>
      </c>
      <c r="I21" s="5">
        <v>6856.04</v>
      </c>
      <c r="J21" s="5">
        <v>6856.04</v>
      </c>
      <c r="K21" s="5">
        <v>6856.04</v>
      </c>
      <c r="L21" s="5">
        <v>6856.04</v>
      </c>
      <c r="M21" s="5">
        <v>6856.04</v>
      </c>
      <c r="N21" s="5">
        <v>6856.04</v>
      </c>
      <c r="O21" s="5">
        <v>6856.04</v>
      </c>
      <c r="P21" s="5">
        <v>6856.04</v>
      </c>
    </row>
    <row r="22" spans="1:16" ht="22.5">
      <c r="A22" s="21">
        <v>6</v>
      </c>
      <c r="B22" s="12" t="s">
        <v>39</v>
      </c>
      <c r="C22" s="9">
        <f t="shared" si="0"/>
        <v>196471.68000000005</v>
      </c>
      <c r="E22" s="5">
        <v>16372.64</v>
      </c>
      <c r="F22" s="5">
        <v>16372.64</v>
      </c>
      <c r="G22" s="5">
        <v>16372.64</v>
      </c>
      <c r="H22" s="5">
        <v>16372.64</v>
      </c>
      <c r="I22" s="5">
        <v>16372.64</v>
      </c>
      <c r="J22" s="5">
        <v>16372.64</v>
      </c>
      <c r="K22" s="5">
        <v>16372.64</v>
      </c>
      <c r="L22" s="5">
        <v>16372.64</v>
      </c>
      <c r="M22" s="5">
        <v>16372.64</v>
      </c>
      <c r="N22" s="5">
        <v>16372.64</v>
      </c>
      <c r="O22" s="5">
        <v>16372.64</v>
      </c>
      <c r="P22" s="5">
        <v>16372.64</v>
      </c>
    </row>
    <row r="23" spans="1:16" ht="12.75">
      <c r="A23" s="19">
        <v>7</v>
      </c>
      <c r="B23" s="16" t="s">
        <v>190</v>
      </c>
      <c r="C23" s="9">
        <f t="shared" si="0"/>
        <v>36838.439999999995</v>
      </c>
      <c r="E23" s="5">
        <v>3069.87</v>
      </c>
      <c r="F23" s="5">
        <v>3069.87</v>
      </c>
      <c r="G23" s="5">
        <v>3069.87</v>
      </c>
      <c r="H23" s="5">
        <v>3069.87</v>
      </c>
      <c r="I23" s="5">
        <v>3069.87</v>
      </c>
      <c r="J23" s="5">
        <v>3069.87</v>
      </c>
      <c r="K23" s="5">
        <v>3069.87</v>
      </c>
      <c r="L23" s="5">
        <v>3069.87</v>
      </c>
      <c r="M23" s="5">
        <v>3069.87</v>
      </c>
      <c r="N23" s="5">
        <v>3069.87</v>
      </c>
      <c r="O23" s="5">
        <v>3069.87</v>
      </c>
      <c r="P23" s="5">
        <v>3069.87</v>
      </c>
    </row>
    <row r="24" spans="1:16" ht="22.5">
      <c r="A24" s="20">
        <v>8</v>
      </c>
      <c r="B24" s="12" t="s">
        <v>41</v>
      </c>
      <c r="C24" s="9">
        <f t="shared" si="0"/>
        <v>45737.52</v>
      </c>
      <c r="E24" s="5">
        <v>3811.46</v>
      </c>
      <c r="F24" s="5">
        <v>3811.46</v>
      </c>
      <c r="G24" s="5">
        <v>3811.46</v>
      </c>
      <c r="H24" s="5">
        <v>3811.46</v>
      </c>
      <c r="I24" s="5">
        <v>3811.46</v>
      </c>
      <c r="J24" s="5">
        <v>3811.46</v>
      </c>
      <c r="K24" s="5">
        <v>3811.46</v>
      </c>
      <c r="L24" s="5">
        <v>3811.46</v>
      </c>
      <c r="M24" s="5">
        <v>3811.46</v>
      </c>
      <c r="N24" s="5">
        <v>3811.46</v>
      </c>
      <c r="O24" s="5">
        <v>3811.46</v>
      </c>
      <c r="P24" s="5">
        <v>3811.46</v>
      </c>
    </row>
    <row r="25" spans="1:16" ht="12.75">
      <c r="A25" s="21">
        <v>9</v>
      </c>
      <c r="B25" s="16" t="s">
        <v>239</v>
      </c>
      <c r="C25" s="9">
        <f t="shared" si="0"/>
        <v>477671.75999999995</v>
      </c>
      <c r="E25" s="5">
        <v>39805.98</v>
      </c>
      <c r="F25" s="5">
        <v>39805.98</v>
      </c>
      <c r="G25" s="5">
        <v>39805.98</v>
      </c>
      <c r="H25" s="5">
        <v>39805.98</v>
      </c>
      <c r="I25" s="5">
        <v>39805.98</v>
      </c>
      <c r="J25" s="5">
        <v>39805.98</v>
      </c>
      <c r="K25" s="5">
        <v>39805.98</v>
      </c>
      <c r="L25" s="5">
        <v>39805.98</v>
      </c>
      <c r="M25" s="5">
        <v>39805.98</v>
      </c>
      <c r="N25" s="5">
        <v>39805.98</v>
      </c>
      <c r="O25" s="5">
        <v>39805.98</v>
      </c>
      <c r="P25" s="5">
        <v>39805.98</v>
      </c>
    </row>
    <row r="26" spans="1:16" ht="12.75">
      <c r="A26" s="19">
        <v>10</v>
      </c>
      <c r="B26" s="16" t="s">
        <v>126</v>
      </c>
      <c r="C26" s="9">
        <f t="shared" si="0"/>
        <v>122794.79999999997</v>
      </c>
      <c r="E26" s="5">
        <v>10232.9</v>
      </c>
      <c r="F26" s="5">
        <v>10232.9</v>
      </c>
      <c r="G26" s="5">
        <v>10232.9</v>
      </c>
      <c r="H26" s="5">
        <v>10232.9</v>
      </c>
      <c r="I26" s="5">
        <v>10232.9</v>
      </c>
      <c r="J26" s="5">
        <v>10232.9</v>
      </c>
      <c r="K26" s="5">
        <v>10232.9</v>
      </c>
      <c r="L26" s="5">
        <v>10232.9</v>
      </c>
      <c r="M26" s="5">
        <v>10232.9</v>
      </c>
      <c r="N26" s="5">
        <v>10232.9</v>
      </c>
      <c r="O26" s="5">
        <v>10232.9</v>
      </c>
      <c r="P26" s="5">
        <v>10232.9</v>
      </c>
    </row>
    <row r="27" spans="1:16" ht="12.75">
      <c r="A27" s="20">
        <v>11</v>
      </c>
      <c r="B27" s="12" t="s">
        <v>65</v>
      </c>
      <c r="C27" s="9">
        <f t="shared" si="0"/>
        <v>18419.280000000002</v>
      </c>
      <c r="E27" s="5">
        <v>1534.94</v>
      </c>
      <c r="F27" s="5">
        <v>1534.94</v>
      </c>
      <c r="G27" s="5">
        <v>1534.94</v>
      </c>
      <c r="H27" s="5">
        <v>1534.94</v>
      </c>
      <c r="I27" s="5">
        <v>1534.94</v>
      </c>
      <c r="J27" s="5">
        <v>1534.94</v>
      </c>
      <c r="K27" s="5">
        <v>1534.94</v>
      </c>
      <c r="L27" s="5">
        <v>1534.94</v>
      </c>
      <c r="M27" s="5">
        <v>1534.94</v>
      </c>
      <c r="N27" s="5">
        <v>1534.94</v>
      </c>
      <c r="O27" s="5">
        <v>1534.94</v>
      </c>
      <c r="P27" s="5">
        <v>1534.94</v>
      </c>
    </row>
    <row r="28" spans="1:16" ht="45">
      <c r="A28" s="21">
        <v>12</v>
      </c>
      <c r="B28" s="12" t="s">
        <v>66</v>
      </c>
      <c r="C28" s="9">
        <f t="shared" si="0"/>
        <v>200155.56000000003</v>
      </c>
      <c r="E28" s="15">
        <v>16679.63</v>
      </c>
      <c r="F28" s="15">
        <v>16679.63</v>
      </c>
      <c r="G28" s="15">
        <v>16679.63</v>
      </c>
      <c r="H28" s="15">
        <v>16679.63</v>
      </c>
      <c r="I28" s="15">
        <v>16679.63</v>
      </c>
      <c r="J28" s="15">
        <v>16679.63</v>
      </c>
      <c r="K28" s="15">
        <v>16679.63</v>
      </c>
      <c r="L28" s="15">
        <v>16679.63</v>
      </c>
      <c r="M28" s="15">
        <v>16679.63</v>
      </c>
      <c r="N28" s="15">
        <v>16679.63</v>
      </c>
      <c r="O28" s="15">
        <v>16679.63</v>
      </c>
      <c r="P28" s="15">
        <v>16679.63</v>
      </c>
    </row>
    <row r="29" spans="1:16" ht="12.75">
      <c r="A29" s="19">
        <v>13</v>
      </c>
      <c r="B29" s="16" t="s">
        <v>45</v>
      </c>
      <c r="C29" s="9">
        <f t="shared" si="0"/>
        <v>147353.75999999998</v>
      </c>
      <c r="E29" s="5">
        <v>12279.48</v>
      </c>
      <c r="F29" s="5">
        <v>12279.48</v>
      </c>
      <c r="G29" s="5">
        <v>12279.48</v>
      </c>
      <c r="H29" s="5">
        <v>12279.48</v>
      </c>
      <c r="I29" s="5">
        <v>12279.48</v>
      </c>
      <c r="J29" s="5">
        <v>12279.48</v>
      </c>
      <c r="K29" s="5">
        <v>12279.48</v>
      </c>
      <c r="L29" s="5">
        <v>12279.48</v>
      </c>
      <c r="M29" s="5">
        <v>12279.48</v>
      </c>
      <c r="N29" s="5">
        <v>12279.48</v>
      </c>
      <c r="O29" s="5">
        <v>12279.48</v>
      </c>
      <c r="P29" s="5">
        <v>12279.48</v>
      </c>
    </row>
    <row r="30" spans="1:16" ht="12.75">
      <c r="A30" s="20">
        <v>14</v>
      </c>
      <c r="B30" s="12" t="s">
        <v>47</v>
      </c>
      <c r="C30" s="9">
        <f t="shared" si="0"/>
        <v>53427.84000000001</v>
      </c>
      <c r="E30" s="5">
        <v>5218.78</v>
      </c>
      <c r="F30" s="5">
        <v>5122.5</v>
      </c>
      <c r="G30" s="5">
        <v>5122.5</v>
      </c>
      <c r="H30" s="5">
        <v>5218.78</v>
      </c>
      <c r="I30" s="5">
        <v>4093.16</v>
      </c>
      <c r="J30" s="5">
        <v>4093.16</v>
      </c>
      <c r="K30" s="5">
        <v>4093.16</v>
      </c>
      <c r="L30" s="5">
        <v>4093.16</v>
      </c>
      <c r="M30" s="5">
        <v>4093.16</v>
      </c>
      <c r="N30" s="5">
        <v>4093.16</v>
      </c>
      <c r="O30" s="5">
        <v>4093.16</v>
      </c>
      <c r="P30" s="5">
        <v>4093.16</v>
      </c>
    </row>
    <row r="31" spans="1:16" ht="22.5">
      <c r="A31" s="21">
        <v>15</v>
      </c>
      <c r="B31" s="12" t="s">
        <v>49</v>
      </c>
      <c r="C31" s="9">
        <f t="shared" si="0"/>
        <v>1108.5</v>
      </c>
      <c r="E31" s="5">
        <v>178</v>
      </c>
      <c r="F31" s="5">
        <v>0</v>
      </c>
      <c r="G31" s="5">
        <v>0</v>
      </c>
      <c r="H31" s="5">
        <v>178</v>
      </c>
      <c r="I31" s="5">
        <v>89</v>
      </c>
      <c r="J31" s="5">
        <v>89</v>
      </c>
      <c r="K31" s="5">
        <v>95.75</v>
      </c>
      <c r="L31" s="5">
        <v>95.75</v>
      </c>
      <c r="M31" s="5">
        <v>95.75</v>
      </c>
      <c r="N31" s="5">
        <v>95.75</v>
      </c>
      <c r="O31" s="5">
        <v>95.75</v>
      </c>
      <c r="P31" s="5">
        <v>95.75</v>
      </c>
    </row>
    <row r="32" spans="1:16" ht="33.75">
      <c r="A32" s="19">
        <v>16</v>
      </c>
      <c r="B32" s="6" t="s">
        <v>51</v>
      </c>
      <c r="C32" s="9">
        <f t="shared" si="0"/>
        <v>98235.84000000003</v>
      </c>
      <c r="E32" s="15">
        <v>8186.32</v>
      </c>
      <c r="F32" s="15">
        <v>8186.32</v>
      </c>
      <c r="G32" s="15">
        <v>8186.32</v>
      </c>
      <c r="H32" s="15">
        <v>8186.32</v>
      </c>
      <c r="I32" s="15">
        <v>8186.32</v>
      </c>
      <c r="J32" s="15">
        <v>8186.32</v>
      </c>
      <c r="K32" s="15">
        <v>8186.32</v>
      </c>
      <c r="L32" s="15">
        <v>8186.32</v>
      </c>
      <c r="M32" s="15">
        <v>8186.32</v>
      </c>
      <c r="N32" s="15">
        <v>8186.32</v>
      </c>
      <c r="O32" s="15">
        <v>8186.32</v>
      </c>
      <c r="P32" s="15">
        <v>8186.32</v>
      </c>
    </row>
    <row r="33" spans="1:16" ht="12.75">
      <c r="A33" s="19"/>
      <c r="B33" s="6" t="s">
        <v>52</v>
      </c>
      <c r="C33" s="15">
        <f>SUM(C17:C32)</f>
        <v>2096799.34</v>
      </c>
      <c r="E33" s="15">
        <f>SUM(E17:E32)</f>
        <v>171399.7</v>
      </c>
      <c r="F33" s="15">
        <f aca="true" t="shared" si="1" ref="F33:P33">SUM(F17:F32)</f>
        <v>172353.38</v>
      </c>
      <c r="G33" s="15">
        <f t="shared" si="1"/>
        <v>220125.42</v>
      </c>
      <c r="H33" s="15">
        <f t="shared" si="1"/>
        <v>171399.7</v>
      </c>
      <c r="I33" s="15">
        <f t="shared" si="1"/>
        <v>170185.08000000002</v>
      </c>
      <c r="J33" s="15">
        <f t="shared" si="1"/>
        <v>170185.08000000002</v>
      </c>
      <c r="K33" s="15">
        <f t="shared" si="1"/>
        <v>170191.83000000002</v>
      </c>
      <c r="L33" s="15">
        <f t="shared" si="1"/>
        <v>170191.83000000002</v>
      </c>
      <c r="M33" s="15">
        <f t="shared" si="1"/>
        <v>170191.83000000002</v>
      </c>
      <c r="N33" s="15">
        <f t="shared" si="1"/>
        <v>170191.83000000002</v>
      </c>
      <c r="O33" s="15">
        <f t="shared" si="1"/>
        <v>170191.83000000002</v>
      </c>
      <c r="P33" s="15">
        <f t="shared" si="1"/>
        <v>170191.83000000002</v>
      </c>
    </row>
    <row r="34" spans="1:16" ht="12.75">
      <c r="A34" s="19">
        <v>17</v>
      </c>
      <c r="B34" s="5" t="s">
        <v>19</v>
      </c>
      <c r="C34" s="15">
        <f>C35+C36+C37+C38+C39</f>
        <v>72095</v>
      </c>
      <c r="E34" s="15">
        <f>E35+E36+E37+E38</f>
        <v>0</v>
      </c>
      <c r="F34" s="15">
        <f aca="true" t="shared" si="2" ref="F34:P34">F35+F36+F37+F38</f>
        <v>3500</v>
      </c>
      <c r="G34" s="15">
        <f t="shared" si="2"/>
        <v>65815</v>
      </c>
      <c r="H34" s="15">
        <f t="shared" si="2"/>
        <v>0</v>
      </c>
      <c r="I34" s="15">
        <f t="shared" si="2"/>
        <v>330</v>
      </c>
      <c r="J34" s="15">
        <f t="shared" si="2"/>
        <v>0</v>
      </c>
      <c r="K34" s="15">
        <f t="shared" si="2"/>
        <v>0</v>
      </c>
      <c r="L34" s="15">
        <f t="shared" si="2"/>
        <v>700</v>
      </c>
      <c r="M34" s="15">
        <f t="shared" si="2"/>
        <v>0</v>
      </c>
      <c r="N34" s="15">
        <f t="shared" si="2"/>
        <v>0</v>
      </c>
      <c r="O34" s="15">
        <f>O35+O36+O37+O38+O39</f>
        <v>1750</v>
      </c>
      <c r="P34" s="15">
        <f t="shared" si="2"/>
        <v>0</v>
      </c>
    </row>
    <row r="35" spans="1:16" ht="12.75">
      <c r="A35" s="19"/>
      <c r="B35" s="4" t="s">
        <v>399</v>
      </c>
      <c r="C35" s="9">
        <f>E35+F35+G35+H35+I35+J35+K35+L35+M35+N35+O35+P35</f>
        <v>3500</v>
      </c>
      <c r="E35" s="4"/>
      <c r="F35" s="4">
        <v>3500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19"/>
      <c r="B36" s="24" t="s">
        <v>279</v>
      </c>
      <c r="C36" s="9">
        <f>E36+F36+G36+H36+I36+J36+K36+L36+M36+N36+O36+P36</f>
        <v>65815</v>
      </c>
      <c r="E36" s="4"/>
      <c r="F36" s="4"/>
      <c r="G36" s="4">
        <v>65815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 t="s">
        <v>400</v>
      </c>
      <c r="C37" s="9">
        <f>E37+F37+G37+H37+I37+J37+K37+L37+M37+N37+O37+P37</f>
        <v>330</v>
      </c>
      <c r="E37" s="4"/>
      <c r="F37" s="4"/>
      <c r="G37" s="4"/>
      <c r="H37" s="4"/>
      <c r="I37" s="4">
        <v>330</v>
      </c>
      <c r="J37" s="4"/>
      <c r="K37" s="4"/>
      <c r="L37" s="4"/>
      <c r="M37" s="4"/>
      <c r="N37" s="4"/>
      <c r="O37" s="4"/>
      <c r="P37" s="4"/>
    </row>
    <row r="38" spans="1:16" ht="12.75">
      <c r="A38" s="4"/>
      <c r="B38" s="4" t="s">
        <v>214</v>
      </c>
      <c r="C38" s="9">
        <f>E38+F38+G38+H38+I38+J38+K38+L38+M38+N38+O38+P38</f>
        <v>700</v>
      </c>
      <c r="E38" s="4"/>
      <c r="F38" s="4"/>
      <c r="G38" s="4"/>
      <c r="H38" s="4"/>
      <c r="I38" s="4"/>
      <c r="J38" s="4"/>
      <c r="K38" s="4"/>
      <c r="L38" s="4">
        <v>700</v>
      </c>
      <c r="M38" s="4"/>
      <c r="N38" s="4"/>
      <c r="O38" s="4"/>
      <c r="P38" s="4"/>
    </row>
    <row r="39" spans="1:16" ht="12.75">
      <c r="A39" s="4"/>
      <c r="B39" s="4" t="s">
        <v>401</v>
      </c>
      <c r="C39" s="9">
        <f>E39+F39+G39+H39+I39+J39+K39+L39+M39+N39+O39+P39</f>
        <v>1750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1750</v>
      </c>
      <c r="P39" s="4"/>
    </row>
    <row r="40" spans="1:16" ht="12.75">
      <c r="A40" s="4"/>
      <c r="B40" s="4" t="s">
        <v>56</v>
      </c>
      <c r="C40" s="17">
        <f>C33+C34</f>
        <v>2168894.34</v>
      </c>
      <c r="E40" s="17">
        <f>E33+E34</f>
        <v>171399.7</v>
      </c>
      <c r="F40" s="17">
        <f aca="true" t="shared" si="3" ref="F40:P40">F33+F34</f>
        <v>175853.38</v>
      </c>
      <c r="G40" s="17">
        <f t="shared" si="3"/>
        <v>285940.42000000004</v>
      </c>
      <c r="H40" s="17">
        <f t="shared" si="3"/>
        <v>171399.7</v>
      </c>
      <c r="I40" s="17">
        <f t="shared" si="3"/>
        <v>170515.08000000002</v>
      </c>
      <c r="J40" s="17">
        <f t="shared" si="3"/>
        <v>170185.08000000002</v>
      </c>
      <c r="K40" s="17">
        <f t="shared" si="3"/>
        <v>170191.83000000002</v>
      </c>
      <c r="L40" s="17">
        <f t="shared" si="3"/>
        <v>170891.83000000002</v>
      </c>
      <c r="M40" s="17">
        <f t="shared" si="3"/>
        <v>170191.83000000002</v>
      </c>
      <c r="N40" s="17">
        <f t="shared" si="3"/>
        <v>170191.83000000002</v>
      </c>
      <c r="O40" s="17">
        <f t="shared" si="3"/>
        <v>171941.83000000002</v>
      </c>
      <c r="P40" s="17">
        <f t="shared" si="3"/>
        <v>170191.83000000002</v>
      </c>
    </row>
    <row r="42" ht="12.75">
      <c r="B42" s="18" t="s">
        <v>57</v>
      </c>
    </row>
    <row r="43" ht="12.75">
      <c r="B43" s="18"/>
    </row>
    <row r="44" ht="12.75">
      <c r="B44" s="18" t="s">
        <v>58</v>
      </c>
    </row>
    <row r="45" ht="12.75">
      <c r="B45" s="18"/>
    </row>
    <row r="46" ht="12.75">
      <c r="B46" s="18" t="s">
        <v>59</v>
      </c>
    </row>
    <row r="47" ht="12.75">
      <c r="B47" s="18"/>
    </row>
    <row r="48" ht="12.75">
      <c r="B48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19" sqref="D1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269</v>
      </c>
      <c r="F1" s="1" t="s">
        <v>2</v>
      </c>
      <c r="G1" s="1" t="s">
        <v>3</v>
      </c>
    </row>
    <row r="2" spans="2:7" ht="12.75">
      <c r="B2" s="2" t="s">
        <v>402</v>
      </c>
      <c r="D2" s="1"/>
      <c r="E2" s="1" t="s">
        <v>5</v>
      </c>
      <c r="F2" s="1">
        <v>212.77</v>
      </c>
      <c r="G2" s="1">
        <v>0</v>
      </c>
    </row>
    <row r="3" spans="2:7" ht="12.75">
      <c r="B3" s="2" t="s">
        <v>6</v>
      </c>
      <c r="C3" s="1">
        <v>-200.82</v>
      </c>
      <c r="D3" s="1" t="s">
        <v>7</v>
      </c>
      <c r="E3" s="1" t="s">
        <v>8</v>
      </c>
      <c r="F3" s="1">
        <v>212.77</v>
      </c>
      <c r="G3" s="1">
        <v>0</v>
      </c>
    </row>
    <row r="4" spans="2:7" ht="12.75">
      <c r="B4" s="2" t="s">
        <v>9</v>
      </c>
      <c r="C4" s="3">
        <f>F14</f>
        <v>2553.2400000000002</v>
      </c>
      <c r="D4" s="1" t="s">
        <v>7</v>
      </c>
      <c r="E4" s="1" t="s">
        <v>10</v>
      </c>
      <c r="F4" s="1">
        <v>212.77</v>
      </c>
      <c r="G4" s="1">
        <v>638.31</v>
      </c>
    </row>
    <row r="5" spans="2:7" ht="12.75">
      <c r="B5" s="2" t="s">
        <v>70</v>
      </c>
      <c r="C5" s="3">
        <f>G14+H14</f>
        <v>2754.06</v>
      </c>
      <c r="D5" s="1" t="s">
        <v>7</v>
      </c>
      <c r="E5" s="1" t="s">
        <v>12</v>
      </c>
      <c r="F5" s="1">
        <v>212.77</v>
      </c>
      <c r="G5" s="1">
        <v>0</v>
      </c>
    </row>
    <row r="6" spans="2:6" ht="12.75">
      <c r="B6" s="2" t="s">
        <v>13</v>
      </c>
      <c r="C6" s="1">
        <f>C8+C9</f>
        <v>2553.24</v>
      </c>
      <c r="D6" s="1" t="s">
        <v>7</v>
      </c>
      <c r="E6" s="1" t="s">
        <v>14</v>
      </c>
      <c r="F6" s="1">
        <v>212.77</v>
      </c>
    </row>
    <row r="7" spans="2:7" ht="12.75">
      <c r="B7" s="2" t="s">
        <v>15</v>
      </c>
      <c r="D7" s="1"/>
      <c r="E7" s="1" t="s">
        <v>16</v>
      </c>
      <c r="F7" s="1">
        <v>212.77</v>
      </c>
      <c r="G7" s="1">
        <v>851.08</v>
      </c>
    </row>
    <row r="8" spans="2:16" ht="12.75">
      <c r="B8" s="2" t="s">
        <v>17</v>
      </c>
      <c r="C8" s="3">
        <f>C29</f>
        <v>2553.24</v>
      </c>
      <c r="D8" s="1" t="s">
        <v>7</v>
      </c>
      <c r="E8" s="3" t="s">
        <v>18</v>
      </c>
      <c r="F8" s="3">
        <v>212.77</v>
      </c>
      <c r="G8" s="3">
        <v>0</v>
      </c>
      <c r="H8" s="3"/>
      <c r="I8" s="3"/>
      <c r="J8" s="3"/>
      <c r="K8" s="3"/>
      <c r="L8" s="3"/>
      <c r="M8" s="3"/>
      <c r="N8" s="3"/>
      <c r="O8" s="3"/>
      <c r="P8" s="3"/>
    </row>
    <row r="9" spans="2:6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212.77</v>
      </c>
    </row>
    <row r="10" spans="2:6" ht="12.75">
      <c r="B10" s="2"/>
      <c r="D10" s="1"/>
      <c r="E10" s="1" t="s">
        <v>21</v>
      </c>
      <c r="F10" s="1">
        <v>212.77</v>
      </c>
    </row>
    <row r="11" spans="2:7" ht="12.75">
      <c r="B11" s="2"/>
      <c r="D11" s="1"/>
      <c r="E11" s="1" t="s">
        <v>22</v>
      </c>
      <c r="F11" s="1">
        <v>212.77</v>
      </c>
      <c r="G11" s="1">
        <v>839.13</v>
      </c>
    </row>
    <row r="12" spans="2:6" ht="12.75">
      <c r="B12" s="2" t="s">
        <v>23</v>
      </c>
      <c r="C12" s="1">
        <v>0</v>
      </c>
      <c r="D12" s="1" t="s">
        <v>7</v>
      </c>
      <c r="E12" s="1" t="s">
        <v>24</v>
      </c>
      <c r="F12" s="1">
        <v>212.77</v>
      </c>
    </row>
    <row r="13" spans="2:7" ht="12.75">
      <c r="B13" s="2" t="s">
        <v>25</v>
      </c>
      <c r="C13" s="1">
        <f>C3+C5-C6</f>
        <v>0</v>
      </c>
      <c r="D13" s="1" t="s">
        <v>7</v>
      </c>
      <c r="E13" s="1" t="s">
        <v>26</v>
      </c>
      <c r="F13" s="1">
        <v>212.77</v>
      </c>
      <c r="G13" s="1">
        <v>425.54</v>
      </c>
    </row>
    <row r="14" spans="2:8" ht="12.75">
      <c r="B14" s="2"/>
      <c r="D14" s="1"/>
      <c r="F14" s="3">
        <f>F2+F3+F4+F5+F6+F7+F8+F9+F10+F11+F12+F13</f>
        <v>2553.2400000000002</v>
      </c>
      <c r="G14" s="3">
        <f>G2+G3+G4+G5+G6+G7+G8+G9+G10+G11+G12+G13</f>
        <v>2754.06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936.4799999999999</v>
      </c>
      <c r="E17" s="9">
        <v>78.04</v>
      </c>
      <c r="F17" s="9">
        <v>78.04</v>
      </c>
      <c r="G17" s="9">
        <v>78.04</v>
      </c>
      <c r="H17" s="9">
        <v>78.04</v>
      </c>
      <c r="I17" s="9">
        <v>78.04</v>
      </c>
      <c r="J17" s="9">
        <v>78.04</v>
      </c>
      <c r="K17" s="9">
        <v>78.04</v>
      </c>
      <c r="L17" s="9">
        <v>78.04</v>
      </c>
      <c r="M17" s="9">
        <v>78.04</v>
      </c>
      <c r="N17" s="9">
        <v>78.04</v>
      </c>
      <c r="O17" s="9">
        <v>78.04</v>
      </c>
      <c r="P17" s="9">
        <v>78.04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47.04000000000001</v>
      </c>
      <c r="E18" s="9">
        <v>3.92</v>
      </c>
      <c r="F18" s="9">
        <v>3.92</v>
      </c>
      <c r="G18" s="9">
        <v>3.92</v>
      </c>
      <c r="H18" s="9">
        <v>3.92</v>
      </c>
      <c r="I18" s="9">
        <v>3.92</v>
      </c>
      <c r="J18" s="9">
        <v>3.92</v>
      </c>
      <c r="K18" s="9">
        <v>3.92</v>
      </c>
      <c r="L18" s="9">
        <v>3.92</v>
      </c>
      <c r="M18" s="9">
        <v>3.92</v>
      </c>
      <c r="N18" s="9">
        <v>3.92</v>
      </c>
      <c r="O18" s="9">
        <v>3.92</v>
      </c>
      <c r="P18" s="9">
        <v>3.92</v>
      </c>
    </row>
    <row r="19" spans="1:16" ht="12.75">
      <c r="A19" s="21">
        <v>3</v>
      </c>
      <c r="B19" s="12" t="s">
        <v>37</v>
      </c>
      <c r="C19" s="9">
        <f t="shared" si="0"/>
        <v>146.52000000000004</v>
      </c>
      <c r="E19" s="13">
        <v>12.21</v>
      </c>
      <c r="F19" s="13">
        <v>12.21</v>
      </c>
      <c r="G19" s="13">
        <v>12.21</v>
      </c>
      <c r="H19" s="13">
        <v>12.21</v>
      </c>
      <c r="I19" s="13">
        <v>12.21</v>
      </c>
      <c r="J19" s="13">
        <v>12.21</v>
      </c>
      <c r="K19" s="13">
        <v>12.21</v>
      </c>
      <c r="L19" s="13">
        <v>12.21</v>
      </c>
      <c r="M19" s="13">
        <v>12.21</v>
      </c>
      <c r="N19" s="13">
        <v>12.21</v>
      </c>
      <c r="O19" s="13">
        <v>12.21</v>
      </c>
      <c r="P19" s="13">
        <v>12.21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167.39999999999998</v>
      </c>
      <c r="E21" s="5">
        <v>13.95</v>
      </c>
      <c r="F21" s="5">
        <v>13.95</v>
      </c>
      <c r="G21" s="5">
        <v>13.95</v>
      </c>
      <c r="H21" s="5">
        <v>13.95</v>
      </c>
      <c r="I21" s="5">
        <v>13.95</v>
      </c>
      <c r="J21" s="5">
        <v>13.95</v>
      </c>
      <c r="K21" s="5">
        <v>13.95</v>
      </c>
      <c r="L21" s="5">
        <v>13.95</v>
      </c>
      <c r="M21" s="5">
        <v>13.95</v>
      </c>
      <c r="N21" s="5">
        <v>13.95</v>
      </c>
      <c r="O21" s="5">
        <v>13.95</v>
      </c>
      <c r="P21" s="5">
        <v>13.95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21">
        <v>9</v>
      </c>
      <c r="B25" s="16" t="s">
        <v>45</v>
      </c>
      <c r="C25" s="9">
        <f t="shared" si="0"/>
        <v>837.2399999999999</v>
      </c>
      <c r="E25" s="5">
        <v>69.77</v>
      </c>
      <c r="F25" s="5">
        <v>69.77</v>
      </c>
      <c r="G25" s="5">
        <v>69.77</v>
      </c>
      <c r="H25" s="5">
        <v>69.77</v>
      </c>
      <c r="I25" s="5">
        <v>69.77</v>
      </c>
      <c r="J25" s="5">
        <v>69.77</v>
      </c>
      <c r="K25" s="5">
        <v>69.77</v>
      </c>
      <c r="L25" s="5">
        <v>69.77</v>
      </c>
      <c r="M25" s="5">
        <v>69.77</v>
      </c>
      <c r="N25" s="5">
        <v>69.77</v>
      </c>
      <c r="O25" s="5">
        <v>69.77</v>
      </c>
      <c r="P25" s="5">
        <v>69.77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33.75">
      <c r="A28" s="21">
        <v>12</v>
      </c>
      <c r="B28" s="6" t="s">
        <v>51</v>
      </c>
      <c r="C28" s="9">
        <f t="shared" si="0"/>
        <v>418.56</v>
      </c>
      <c r="E28" s="15">
        <v>34.88</v>
      </c>
      <c r="F28" s="15">
        <v>34.88</v>
      </c>
      <c r="G28" s="15">
        <v>34.88</v>
      </c>
      <c r="H28" s="15">
        <v>34.88</v>
      </c>
      <c r="I28" s="15">
        <v>34.88</v>
      </c>
      <c r="J28" s="15">
        <v>34.88</v>
      </c>
      <c r="K28" s="15">
        <v>34.88</v>
      </c>
      <c r="L28" s="15">
        <v>34.88</v>
      </c>
      <c r="M28" s="15">
        <v>34.88</v>
      </c>
      <c r="N28" s="15">
        <v>34.88</v>
      </c>
      <c r="O28" s="15">
        <v>34.88</v>
      </c>
      <c r="P28" s="15">
        <v>34.88</v>
      </c>
    </row>
    <row r="29" spans="1:16" ht="12.75">
      <c r="A29" s="19"/>
      <c r="B29" s="6" t="s">
        <v>52</v>
      </c>
      <c r="C29" s="15">
        <f>C17+C18+C19+C20+C21+C22+C23+C24+C25+C26+C27+C28</f>
        <v>2553.24</v>
      </c>
      <c r="E29" s="15">
        <f>E17+E18+E19+E21+E22+E24+E25+E26+E27+E28</f>
        <v>212.77</v>
      </c>
      <c r="F29" s="15">
        <f aca="true" t="shared" si="1" ref="F29:P29">F17+F18+F19+F21+F22+F24+F25+F26+F27+F28</f>
        <v>212.77</v>
      </c>
      <c r="G29" s="15">
        <f t="shared" si="1"/>
        <v>212.77</v>
      </c>
      <c r="H29" s="15">
        <f t="shared" si="1"/>
        <v>212.77</v>
      </c>
      <c r="I29" s="15">
        <f t="shared" si="1"/>
        <v>212.77</v>
      </c>
      <c r="J29" s="15">
        <f t="shared" si="1"/>
        <v>212.77</v>
      </c>
      <c r="K29" s="15">
        <f t="shared" si="1"/>
        <v>212.77</v>
      </c>
      <c r="L29" s="15">
        <f t="shared" si="1"/>
        <v>212.77</v>
      </c>
      <c r="M29" s="15">
        <f t="shared" si="1"/>
        <v>212.77</v>
      </c>
      <c r="N29" s="15">
        <f t="shared" si="1"/>
        <v>212.77</v>
      </c>
      <c r="O29" s="15">
        <f t="shared" si="1"/>
        <v>212.77</v>
      </c>
      <c r="P29" s="15">
        <f t="shared" si="1"/>
        <v>212.77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2553.24</v>
      </c>
      <c r="E35" s="17">
        <f>E29+E30</f>
        <v>212.77</v>
      </c>
      <c r="F35" s="17">
        <f aca="true" t="shared" si="3" ref="F35:P35">F29+F30</f>
        <v>212.77</v>
      </c>
      <c r="G35" s="17">
        <f t="shared" si="3"/>
        <v>212.77</v>
      </c>
      <c r="H35" s="17">
        <f t="shared" si="3"/>
        <v>212.77</v>
      </c>
      <c r="I35" s="17">
        <f t="shared" si="3"/>
        <v>212.77</v>
      </c>
      <c r="J35" s="17">
        <f t="shared" si="3"/>
        <v>212.77</v>
      </c>
      <c r="K35" s="17">
        <f t="shared" si="3"/>
        <v>212.77</v>
      </c>
      <c r="L35" s="17">
        <f t="shared" si="3"/>
        <v>212.77</v>
      </c>
      <c r="M35" s="17">
        <f t="shared" si="3"/>
        <v>212.77</v>
      </c>
      <c r="N35" s="17">
        <f t="shared" si="3"/>
        <v>212.77</v>
      </c>
      <c r="O35" s="17">
        <f t="shared" si="3"/>
        <v>212.77</v>
      </c>
      <c r="P35" s="17">
        <f t="shared" si="3"/>
        <v>212.77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D30" sqref="D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403</v>
      </c>
      <c r="F1" s="1" t="s">
        <v>2</v>
      </c>
      <c r="G1" s="1" t="s">
        <v>3</v>
      </c>
    </row>
    <row r="2" spans="2:7" ht="12.75">
      <c r="B2" s="2" t="s">
        <v>404</v>
      </c>
      <c r="D2" s="1"/>
      <c r="E2" s="1" t="s">
        <v>5</v>
      </c>
      <c r="F2" s="1">
        <v>22125.33</v>
      </c>
      <c r="G2" s="1">
        <v>13568.27</v>
      </c>
    </row>
    <row r="3" spans="2:7" ht="12.75">
      <c r="B3" s="2" t="s">
        <v>6</v>
      </c>
      <c r="C3" s="1">
        <v>-44343.8</v>
      </c>
      <c r="D3" s="1" t="s">
        <v>7</v>
      </c>
      <c r="E3" s="1" t="s">
        <v>8</v>
      </c>
      <c r="F3" s="1">
        <v>22125.33</v>
      </c>
      <c r="G3" s="1">
        <v>24147.58</v>
      </c>
    </row>
    <row r="4" spans="2:8" ht="12.75">
      <c r="B4" s="2" t="s">
        <v>9</v>
      </c>
      <c r="C4" s="3">
        <f>F14</f>
        <v>265503.9600000001</v>
      </c>
      <c r="D4" s="1" t="s">
        <v>7</v>
      </c>
      <c r="E4" s="1" t="s">
        <v>10</v>
      </c>
      <c r="F4" s="1">
        <v>22125.33</v>
      </c>
      <c r="G4" s="1">
        <v>24158.23</v>
      </c>
      <c r="H4" s="1">
        <v>678.27</v>
      </c>
    </row>
    <row r="5" spans="2:7" ht="12.75">
      <c r="B5" s="2" t="s">
        <v>11</v>
      </c>
      <c r="C5" s="3">
        <f>G14+H14</f>
        <v>265191.53</v>
      </c>
      <c r="D5" s="1" t="s">
        <v>7</v>
      </c>
      <c r="E5" s="1" t="s">
        <v>12</v>
      </c>
      <c r="F5" s="1">
        <v>22125.33</v>
      </c>
      <c r="G5" s="1">
        <v>18131.3</v>
      </c>
    </row>
    <row r="6" spans="2:7" ht="12.75">
      <c r="B6" s="2" t="s">
        <v>13</v>
      </c>
      <c r="C6" s="1">
        <f>C8+C9</f>
        <v>265803.16</v>
      </c>
      <c r="D6" s="1" t="s">
        <v>7</v>
      </c>
      <c r="E6" s="1" t="s">
        <v>14</v>
      </c>
      <c r="F6" s="1">
        <v>22125.33</v>
      </c>
      <c r="G6" s="1">
        <v>19706.31</v>
      </c>
    </row>
    <row r="7" spans="2:7" ht="12.75">
      <c r="B7" s="2" t="s">
        <v>15</v>
      </c>
      <c r="D7" s="1"/>
      <c r="E7" s="1" t="s">
        <v>16</v>
      </c>
      <c r="F7" s="1">
        <v>22125.33</v>
      </c>
      <c r="G7" s="1">
        <v>20484.63</v>
      </c>
    </row>
    <row r="8" spans="2:16" ht="12.75">
      <c r="B8" s="2" t="s">
        <v>17</v>
      </c>
      <c r="C8" s="3">
        <f>C31</f>
        <v>260563.16999999998</v>
      </c>
      <c r="D8" s="1" t="s">
        <v>7</v>
      </c>
      <c r="E8" s="3" t="s">
        <v>18</v>
      </c>
      <c r="F8" s="3">
        <v>22125.33</v>
      </c>
      <c r="G8" s="3">
        <v>21779.41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C32</f>
        <v>5239.99</v>
      </c>
      <c r="D9" s="1" t="s">
        <v>7</v>
      </c>
      <c r="E9" s="1" t="s">
        <v>20</v>
      </c>
      <c r="F9" s="1">
        <v>22125.33</v>
      </c>
      <c r="G9" s="1">
        <v>13817.91</v>
      </c>
      <c r="H9" s="1">
        <v>6438.11</v>
      </c>
    </row>
    <row r="10" spans="2:8" ht="12.75">
      <c r="B10" s="2" t="s">
        <v>405</v>
      </c>
      <c r="C10" s="1">
        <v>4800</v>
      </c>
      <c r="D10" s="1" t="s">
        <v>7</v>
      </c>
      <c r="E10" s="1" t="s">
        <v>21</v>
      </c>
      <c r="F10" s="1">
        <v>22125.33</v>
      </c>
      <c r="G10" s="1">
        <v>24679.2</v>
      </c>
      <c r="H10" s="1">
        <v>825.28</v>
      </c>
    </row>
    <row r="11" spans="2:8" ht="12.75">
      <c r="B11" s="2" t="s">
        <v>406</v>
      </c>
      <c r="C11" s="1">
        <v>2341.8</v>
      </c>
      <c r="D11" s="1" t="s">
        <v>7</v>
      </c>
      <c r="E11" s="1" t="s">
        <v>22</v>
      </c>
      <c r="F11" s="1">
        <v>22125.33</v>
      </c>
      <c r="G11" s="1">
        <v>19032.63</v>
      </c>
      <c r="H11" s="1">
        <v>1136.92</v>
      </c>
    </row>
    <row r="12" spans="2:7" ht="12.75">
      <c r="B12" s="2" t="s">
        <v>23</v>
      </c>
      <c r="C12" s="1">
        <v>17653.15</v>
      </c>
      <c r="D12" s="1" t="s">
        <v>7</v>
      </c>
      <c r="E12" s="1" t="s">
        <v>24</v>
      </c>
      <c r="F12" s="1">
        <v>22125.33</v>
      </c>
      <c r="G12" s="1">
        <v>24136.55</v>
      </c>
    </row>
    <row r="13" spans="2:7" ht="12.75">
      <c r="B13" s="2" t="s">
        <v>25</v>
      </c>
      <c r="C13" s="3">
        <f>C3+C5+C10+C11-C6</f>
        <v>-37813.62999999995</v>
      </c>
      <c r="D13" s="1" t="s">
        <v>7</v>
      </c>
      <c r="E13" s="1" t="s">
        <v>26</v>
      </c>
      <c r="F13" s="1">
        <v>22125.33</v>
      </c>
      <c r="G13" s="1">
        <v>32470.93</v>
      </c>
    </row>
    <row r="14" spans="2:8" ht="12.75">
      <c r="B14" s="2"/>
      <c r="D14" s="1"/>
      <c r="F14" s="3">
        <f>F2+F3+F4+F5+F6+F7+F8+F9+F10+F11+F12+F13</f>
        <v>265503.9600000001</v>
      </c>
      <c r="G14" s="3">
        <f>G2+G3+G4+G5+G6+G7+G8+G9+G10+G11+G12+G13</f>
        <v>256112.95</v>
      </c>
      <c r="H14" s="3">
        <f>H2+H3+H4+H5+H6+H7+H8+H9+H10+H11+H12+H13</f>
        <v>9078.579999999998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54058.80000000001</v>
      </c>
      <c r="E17" s="9">
        <v>4504.9</v>
      </c>
      <c r="F17" s="9">
        <v>4504.9</v>
      </c>
      <c r="G17" s="9">
        <v>4504.9</v>
      </c>
      <c r="H17" s="9">
        <v>4504.9</v>
      </c>
      <c r="I17" s="9">
        <v>4504.9</v>
      </c>
      <c r="J17" s="9">
        <v>4504.9</v>
      </c>
      <c r="K17" s="9">
        <v>4504.9</v>
      </c>
      <c r="L17" s="9">
        <v>4504.9</v>
      </c>
      <c r="M17" s="9">
        <v>4504.9</v>
      </c>
      <c r="N17" s="9">
        <v>4504.9</v>
      </c>
      <c r="O17" s="9">
        <v>4504.9</v>
      </c>
      <c r="P17" s="9">
        <v>4504.9</v>
      </c>
    </row>
    <row r="18" spans="1:16" ht="12.75">
      <c r="A18" s="20">
        <v>2</v>
      </c>
      <c r="B18" s="8" t="s">
        <v>35</v>
      </c>
      <c r="C18" s="9">
        <f aca="true" t="shared" si="0" ref="C18:C30">E18+F18+G18+H18+I18+J18+K18+L18+M18+N18+O18+P18</f>
        <v>2052</v>
      </c>
      <c r="E18" s="9">
        <v>171</v>
      </c>
      <c r="F18" s="9">
        <v>171</v>
      </c>
      <c r="G18" s="9">
        <v>171</v>
      </c>
      <c r="H18" s="9">
        <v>171</v>
      </c>
      <c r="I18" s="9">
        <v>171</v>
      </c>
      <c r="J18" s="9">
        <v>171</v>
      </c>
      <c r="K18" s="9">
        <v>171</v>
      </c>
      <c r="L18" s="9">
        <v>171</v>
      </c>
      <c r="M18" s="9">
        <v>171</v>
      </c>
      <c r="N18" s="9">
        <v>171</v>
      </c>
      <c r="O18" s="9">
        <v>171</v>
      </c>
      <c r="P18" s="9">
        <v>171</v>
      </c>
    </row>
    <row r="19" spans="1:16" ht="12.75">
      <c r="A19" s="21">
        <v>3</v>
      </c>
      <c r="B19" s="12" t="s">
        <v>37</v>
      </c>
      <c r="C19" s="9">
        <f t="shared" si="0"/>
        <v>5854.420000000002</v>
      </c>
      <c r="E19" s="13">
        <v>532.22</v>
      </c>
      <c r="F19" s="13">
        <v>0</v>
      </c>
      <c r="G19" s="13">
        <v>532.22</v>
      </c>
      <c r="H19" s="13">
        <v>532.22</v>
      </c>
      <c r="I19" s="13">
        <v>532.22</v>
      </c>
      <c r="J19" s="13">
        <v>532.22</v>
      </c>
      <c r="K19" s="13">
        <v>532.22</v>
      </c>
      <c r="L19" s="13">
        <v>532.22</v>
      </c>
      <c r="M19" s="13">
        <v>532.22</v>
      </c>
      <c r="N19" s="13">
        <v>532.22</v>
      </c>
      <c r="O19" s="13">
        <v>532.22</v>
      </c>
      <c r="P19" s="13">
        <v>532.22</v>
      </c>
    </row>
    <row r="20" spans="1:16" ht="12.75">
      <c r="A20" s="19">
        <v>4</v>
      </c>
      <c r="B20" s="12" t="s">
        <v>64</v>
      </c>
      <c r="C20" s="9">
        <f t="shared" si="0"/>
        <v>2264.42</v>
      </c>
      <c r="E20" s="5">
        <v>0</v>
      </c>
      <c r="F20" s="5">
        <v>856.18</v>
      </c>
      <c r="G20" s="5">
        <v>856.18</v>
      </c>
      <c r="H20" s="5"/>
      <c r="I20" s="5">
        <v>0</v>
      </c>
      <c r="J20" s="5"/>
      <c r="K20" s="5"/>
      <c r="L20" s="5"/>
      <c r="M20" s="5"/>
      <c r="N20" s="5"/>
      <c r="O20" s="5">
        <v>476.03</v>
      </c>
      <c r="P20" s="5">
        <v>76.03</v>
      </c>
    </row>
    <row r="21" spans="1:16" ht="22.5">
      <c r="A21" s="20">
        <v>5</v>
      </c>
      <c r="B21" s="12" t="s">
        <v>39</v>
      </c>
      <c r="C21" s="9">
        <f t="shared" si="0"/>
        <v>43338.23999999999</v>
      </c>
      <c r="E21" s="5">
        <v>3611.52</v>
      </c>
      <c r="F21" s="5">
        <v>3611.52</v>
      </c>
      <c r="G21" s="5">
        <v>3611.52</v>
      </c>
      <c r="H21" s="5">
        <v>3611.52</v>
      </c>
      <c r="I21" s="5">
        <v>3611.52</v>
      </c>
      <c r="J21" s="5">
        <v>3611.52</v>
      </c>
      <c r="K21" s="5">
        <v>3611.52</v>
      </c>
      <c r="L21" s="5">
        <v>3611.52</v>
      </c>
      <c r="M21" s="5">
        <v>3611.52</v>
      </c>
      <c r="N21" s="5">
        <v>3611.52</v>
      </c>
      <c r="O21" s="5">
        <v>3611.52</v>
      </c>
      <c r="P21" s="5">
        <v>3611.52</v>
      </c>
    </row>
    <row r="22" spans="1:16" ht="22.5">
      <c r="A22" s="21">
        <v>6</v>
      </c>
      <c r="B22" s="12" t="s">
        <v>41</v>
      </c>
      <c r="C22" s="9">
        <f t="shared" si="0"/>
        <v>16422.96</v>
      </c>
      <c r="E22" s="5">
        <v>1368.58</v>
      </c>
      <c r="F22" s="5">
        <v>1368.58</v>
      </c>
      <c r="G22" s="5">
        <v>1368.58</v>
      </c>
      <c r="H22" s="5">
        <v>1368.58</v>
      </c>
      <c r="I22" s="5">
        <v>1368.58</v>
      </c>
      <c r="J22" s="5">
        <v>1368.58</v>
      </c>
      <c r="K22" s="5">
        <v>1368.58</v>
      </c>
      <c r="L22" s="5">
        <v>1368.58</v>
      </c>
      <c r="M22" s="5">
        <v>1368.58</v>
      </c>
      <c r="N22" s="5">
        <v>1368.58</v>
      </c>
      <c r="O22" s="5">
        <v>1368.58</v>
      </c>
      <c r="P22" s="5">
        <v>1368.58</v>
      </c>
    </row>
    <row r="23" spans="1:16" ht="12.75">
      <c r="A23" s="19">
        <v>7</v>
      </c>
      <c r="B23" s="16" t="s">
        <v>126</v>
      </c>
      <c r="C23" s="9">
        <f t="shared" si="0"/>
        <v>17107.199999999997</v>
      </c>
      <c r="E23" s="5">
        <v>1900.8</v>
      </c>
      <c r="F23" s="5">
        <v>1900.8</v>
      </c>
      <c r="G23" s="5">
        <v>1900.8</v>
      </c>
      <c r="H23" s="5">
        <v>1900.8</v>
      </c>
      <c r="I23" s="5">
        <v>0</v>
      </c>
      <c r="J23" s="5"/>
      <c r="K23" s="5"/>
      <c r="L23" s="5">
        <v>1900.8</v>
      </c>
      <c r="M23" s="5">
        <v>1900.8</v>
      </c>
      <c r="N23" s="5">
        <v>1900.8</v>
      </c>
      <c r="O23" s="5">
        <v>1900.8</v>
      </c>
      <c r="P23" s="5">
        <v>1900.8</v>
      </c>
    </row>
    <row r="24" spans="1:16" ht="12.75">
      <c r="A24" s="20">
        <v>8</v>
      </c>
      <c r="B24" s="12" t="s">
        <v>162</v>
      </c>
      <c r="C24" s="9">
        <f t="shared" si="0"/>
        <v>95.04</v>
      </c>
      <c r="E24" s="5">
        <v>0</v>
      </c>
      <c r="F24" s="5">
        <v>95.04</v>
      </c>
      <c r="G24" s="5">
        <v>0</v>
      </c>
      <c r="H24" s="5"/>
      <c r="I24" s="5">
        <v>0</v>
      </c>
      <c r="J24" s="5"/>
      <c r="K24" s="5"/>
      <c r="L24" s="5"/>
      <c r="M24" s="5"/>
      <c r="N24" s="5"/>
      <c r="O24" s="5"/>
      <c r="P24" s="5"/>
    </row>
    <row r="25" spans="1:16" ht="45">
      <c r="A25" s="21">
        <v>9</v>
      </c>
      <c r="B25" s="12" t="s">
        <v>66</v>
      </c>
      <c r="C25" s="9">
        <f t="shared" si="0"/>
        <v>52918.32</v>
      </c>
      <c r="E25" s="15">
        <v>4409.86</v>
      </c>
      <c r="F25" s="15">
        <v>4409.86</v>
      </c>
      <c r="G25" s="15">
        <v>4409.86</v>
      </c>
      <c r="H25" s="15">
        <v>4409.86</v>
      </c>
      <c r="I25" s="15">
        <v>4409.86</v>
      </c>
      <c r="J25" s="15">
        <v>4409.86</v>
      </c>
      <c r="K25" s="15">
        <v>4409.86</v>
      </c>
      <c r="L25" s="15">
        <v>4409.86</v>
      </c>
      <c r="M25" s="15">
        <v>4409.86</v>
      </c>
      <c r="N25" s="15">
        <v>4409.86</v>
      </c>
      <c r="O25" s="15">
        <v>4409.86</v>
      </c>
      <c r="P25" s="15">
        <v>4409.86</v>
      </c>
    </row>
    <row r="26" spans="1:16" ht="12.75">
      <c r="A26" s="19">
        <v>10</v>
      </c>
      <c r="B26" s="16" t="s">
        <v>45</v>
      </c>
      <c r="C26" s="9">
        <f t="shared" si="0"/>
        <v>27371.519999999993</v>
      </c>
      <c r="E26" s="5">
        <v>2280.96</v>
      </c>
      <c r="F26" s="5">
        <v>2280.96</v>
      </c>
      <c r="G26" s="5">
        <v>2280.96</v>
      </c>
      <c r="H26" s="5">
        <v>2280.96</v>
      </c>
      <c r="I26" s="5">
        <v>2280.96</v>
      </c>
      <c r="J26" s="5">
        <v>2280.96</v>
      </c>
      <c r="K26" s="5">
        <v>2280.96</v>
      </c>
      <c r="L26" s="5">
        <v>2280.96</v>
      </c>
      <c r="M26" s="5">
        <v>2280.96</v>
      </c>
      <c r="N26" s="5">
        <v>2280.96</v>
      </c>
      <c r="O26" s="5">
        <v>2280.96</v>
      </c>
      <c r="P26" s="5">
        <v>2280.96</v>
      </c>
    </row>
    <row r="27" spans="1:16" ht="12.75">
      <c r="A27" s="20">
        <v>11</v>
      </c>
      <c r="B27" s="12" t="s">
        <v>47</v>
      </c>
      <c r="C27" s="9">
        <f t="shared" si="0"/>
        <v>20414.57</v>
      </c>
      <c r="E27" s="5">
        <v>1786.75</v>
      </c>
      <c r="F27" s="5">
        <v>1786.75</v>
      </c>
      <c r="G27" s="5">
        <v>1786.75</v>
      </c>
      <c r="H27" s="5">
        <v>1786.75</v>
      </c>
      <c r="I27" s="5">
        <v>1786.75</v>
      </c>
      <c r="J27" s="5">
        <v>1786.75</v>
      </c>
      <c r="K27" s="5">
        <v>1786.75</v>
      </c>
      <c r="L27" s="5">
        <v>1786.75</v>
      </c>
      <c r="M27" s="5">
        <v>1786.75</v>
      </c>
      <c r="N27" s="5">
        <v>1786.75</v>
      </c>
      <c r="O27" s="5">
        <v>760.32</v>
      </c>
      <c r="P27" s="5">
        <v>1786.75</v>
      </c>
    </row>
    <row r="28" spans="1:16" ht="12.75">
      <c r="A28" s="21">
        <v>12</v>
      </c>
      <c r="B28" s="12" t="s">
        <v>407</v>
      </c>
      <c r="C28" s="9">
        <f t="shared" si="0"/>
        <v>209</v>
      </c>
      <c r="E28" s="5">
        <v>0</v>
      </c>
      <c r="F28" s="5">
        <v>19</v>
      </c>
      <c r="G28" s="5">
        <v>19</v>
      </c>
      <c r="H28" s="5">
        <v>19</v>
      </c>
      <c r="I28" s="5">
        <v>19</v>
      </c>
      <c r="J28" s="5">
        <v>19</v>
      </c>
      <c r="K28" s="5">
        <v>19</v>
      </c>
      <c r="L28" s="5">
        <v>19</v>
      </c>
      <c r="M28" s="5">
        <v>19</v>
      </c>
      <c r="N28" s="5">
        <v>19</v>
      </c>
      <c r="O28" s="5">
        <v>19</v>
      </c>
      <c r="P28" s="5">
        <v>19</v>
      </c>
    </row>
    <row r="29" spans="1:16" ht="22.5">
      <c r="A29" s="19">
        <v>13</v>
      </c>
      <c r="B29" s="12" t="s">
        <v>49</v>
      </c>
      <c r="C29" s="9">
        <f t="shared" si="0"/>
        <v>209</v>
      </c>
      <c r="E29" s="5">
        <v>0</v>
      </c>
      <c r="F29" s="5">
        <v>19</v>
      </c>
      <c r="G29" s="5">
        <v>19</v>
      </c>
      <c r="H29" s="5">
        <v>19</v>
      </c>
      <c r="I29" s="5">
        <v>19</v>
      </c>
      <c r="J29" s="5">
        <v>19</v>
      </c>
      <c r="K29" s="5">
        <v>19</v>
      </c>
      <c r="L29" s="5">
        <v>19</v>
      </c>
      <c r="M29" s="5">
        <v>19</v>
      </c>
      <c r="N29" s="5">
        <v>19</v>
      </c>
      <c r="O29" s="5">
        <v>19</v>
      </c>
      <c r="P29" s="5">
        <v>19</v>
      </c>
    </row>
    <row r="30" spans="1:16" ht="33.75">
      <c r="A30" s="20">
        <v>14</v>
      </c>
      <c r="B30" s="6" t="s">
        <v>51</v>
      </c>
      <c r="C30" s="9">
        <f t="shared" si="0"/>
        <v>18247.679999999997</v>
      </c>
      <c r="E30" s="15">
        <v>1520.64</v>
      </c>
      <c r="F30" s="15">
        <v>1520.64</v>
      </c>
      <c r="G30" s="15">
        <v>1520.64</v>
      </c>
      <c r="H30" s="15">
        <v>1520.64</v>
      </c>
      <c r="I30" s="15">
        <v>1520.64</v>
      </c>
      <c r="J30" s="15">
        <v>1520.64</v>
      </c>
      <c r="K30" s="15">
        <v>1520.64</v>
      </c>
      <c r="L30" s="15">
        <v>1520.64</v>
      </c>
      <c r="M30" s="15">
        <v>1520.64</v>
      </c>
      <c r="N30" s="15">
        <v>1520.64</v>
      </c>
      <c r="O30" s="15">
        <v>1520.64</v>
      </c>
      <c r="P30" s="15">
        <v>1520.64</v>
      </c>
    </row>
    <row r="31" spans="1:16" ht="12.75">
      <c r="A31" s="19"/>
      <c r="B31" s="6" t="s">
        <v>52</v>
      </c>
      <c r="C31" s="15">
        <f>SUM(C17:C30)</f>
        <v>260563.16999999998</v>
      </c>
      <c r="E31" s="15">
        <f>SUM(E17:E30)</f>
        <v>22087.229999999996</v>
      </c>
      <c r="F31" s="15">
        <f>SUM(F17:F30)</f>
        <v>22544.23</v>
      </c>
      <c r="G31" s="15">
        <f aca="true" t="shared" si="1" ref="G31:P31">SUM(G17:G30)</f>
        <v>22981.409999999996</v>
      </c>
      <c r="H31" s="15">
        <f t="shared" si="1"/>
        <v>22125.229999999996</v>
      </c>
      <c r="I31" s="15">
        <f t="shared" si="1"/>
        <v>20224.429999999997</v>
      </c>
      <c r="J31" s="15">
        <f t="shared" si="1"/>
        <v>20224.429999999997</v>
      </c>
      <c r="K31" s="15">
        <f t="shared" si="1"/>
        <v>20224.429999999997</v>
      </c>
      <c r="L31" s="15">
        <f t="shared" si="1"/>
        <v>22125.229999999996</v>
      </c>
      <c r="M31" s="15">
        <f t="shared" si="1"/>
        <v>22125.229999999996</v>
      </c>
      <c r="N31" s="15">
        <f t="shared" si="1"/>
        <v>22125.229999999996</v>
      </c>
      <c r="O31" s="15">
        <f t="shared" si="1"/>
        <v>21574.829999999998</v>
      </c>
      <c r="P31" s="15">
        <f t="shared" si="1"/>
        <v>22201.26</v>
      </c>
    </row>
    <row r="32" spans="1:16" ht="12.75">
      <c r="A32" s="19">
        <v>15</v>
      </c>
      <c r="B32" s="5" t="s">
        <v>19</v>
      </c>
      <c r="C32" s="15">
        <f>C33+C34+C35+C36</f>
        <v>5239.99</v>
      </c>
      <c r="E32" s="15">
        <f>E33+E34+E35+E36</f>
        <v>0</v>
      </c>
      <c r="F32" s="15">
        <f aca="true" t="shared" si="2" ref="F32:P32">F33+F34+F35+F36</f>
        <v>0</v>
      </c>
      <c r="G32" s="15">
        <f t="shared" si="2"/>
        <v>0</v>
      </c>
      <c r="H32" s="15">
        <f t="shared" si="2"/>
        <v>772</v>
      </c>
      <c r="I32" s="15">
        <f t="shared" si="2"/>
        <v>772</v>
      </c>
      <c r="J32" s="15">
        <f t="shared" si="2"/>
        <v>0</v>
      </c>
      <c r="K32" s="15">
        <f t="shared" si="2"/>
        <v>0</v>
      </c>
      <c r="L32" s="15">
        <f t="shared" si="2"/>
        <v>3536</v>
      </c>
      <c r="M32" s="15">
        <f t="shared" si="2"/>
        <v>0</v>
      </c>
      <c r="N32" s="15">
        <f t="shared" si="2"/>
        <v>159.99</v>
      </c>
      <c r="O32" s="15">
        <f t="shared" si="2"/>
        <v>0</v>
      </c>
      <c r="P32" s="15">
        <f t="shared" si="2"/>
        <v>0</v>
      </c>
    </row>
    <row r="33" spans="1:16" ht="12.75">
      <c r="A33" s="4"/>
      <c r="B33" s="4" t="s">
        <v>408</v>
      </c>
      <c r="C33" s="9">
        <f>E33+F33+G33+H33+I33+J33+K33+L33+M33+N33+O33+P33</f>
        <v>1544</v>
      </c>
      <c r="E33" s="4"/>
      <c r="F33" s="4"/>
      <c r="G33" s="4"/>
      <c r="H33" s="4">
        <v>772</v>
      </c>
      <c r="I33" s="4">
        <v>772</v>
      </c>
      <c r="J33" s="4"/>
      <c r="K33" s="4"/>
      <c r="L33" s="4"/>
      <c r="M33" s="4"/>
      <c r="N33" s="4"/>
      <c r="O33" s="4"/>
      <c r="P33" s="4"/>
    </row>
    <row r="34" spans="1:16" ht="12.75">
      <c r="A34" s="4"/>
      <c r="B34" s="24" t="s">
        <v>409</v>
      </c>
      <c r="C34" s="9">
        <f>E34+F34+G34+H34+I34+J34+K34+L34+M34+N34+O34+P34</f>
        <v>286</v>
      </c>
      <c r="E34" s="4"/>
      <c r="F34" s="4"/>
      <c r="G34" s="4"/>
      <c r="H34" s="4"/>
      <c r="I34" s="4"/>
      <c r="J34" s="4"/>
      <c r="K34" s="4"/>
      <c r="L34" s="4">
        <v>286</v>
      </c>
      <c r="M34" s="4"/>
      <c r="N34" s="4"/>
      <c r="O34" s="4"/>
      <c r="P34" s="4"/>
    </row>
    <row r="35" spans="1:16" ht="12.75">
      <c r="A35" s="4"/>
      <c r="B35" s="4" t="s">
        <v>144</v>
      </c>
      <c r="C35" s="9">
        <f>E35+F35+G35+H35+I35+J35+K35+L35+M35+N35+O35+P35</f>
        <v>3250</v>
      </c>
      <c r="E35" s="4"/>
      <c r="F35" s="4"/>
      <c r="G35" s="4"/>
      <c r="H35" s="4"/>
      <c r="I35" s="4"/>
      <c r="J35" s="4"/>
      <c r="K35" s="4"/>
      <c r="L35" s="4">
        <v>3250</v>
      </c>
      <c r="M35" s="4"/>
      <c r="N35" s="4"/>
      <c r="O35" s="4"/>
      <c r="P35" s="4"/>
    </row>
    <row r="36" spans="1:16" ht="12.75">
      <c r="A36" s="4"/>
      <c r="B36" s="4" t="s">
        <v>410</v>
      </c>
      <c r="C36" s="9">
        <f>E36+F36+G36+H36+I36+J36+K36+L36+M36+N36+O36+P36</f>
        <v>159.99</v>
      </c>
      <c r="E36" s="4"/>
      <c r="F36" s="4"/>
      <c r="G36" s="4"/>
      <c r="H36" s="4"/>
      <c r="I36" s="4"/>
      <c r="J36" s="4"/>
      <c r="K36" s="4"/>
      <c r="L36" s="4"/>
      <c r="M36" s="4"/>
      <c r="N36" s="4">
        <v>159.99</v>
      </c>
      <c r="O36" s="4"/>
      <c r="P36" s="4"/>
    </row>
    <row r="37" spans="1:16" ht="12.75">
      <c r="A37" s="4"/>
      <c r="B37" s="4" t="s">
        <v>56</v>
      </c>
      <c r="C37" s="17">
        <f>C31+C32</f>
        <v>265803.16</v>
      </c>
      <c r="E37" s="17">
        <f>E31+E32</f>
        <v>22087.229999999996</v>
      </c>
      <c r="F37" s="17">
        <f aca="true" t="shared" si="3" ref="F37:P37">F31+F32</f>
        <v>22544.23</v>
      </c>
      <c r="G37" s="17">
        <f t="shared" si="3"/>
        <v>22981.409999999996</v>
      </c>
      <c r="H37" s="17">
        <f t="shared" si="3"/>
        <v>22897.229999999996</v>
      </c>
      <c r="I37" s="17">
        <f t="shared" si="3"/>
        <v>20996.429999999997</v>
      </c>
      <c r="J37" s="17">
        <f t="shared" si="3"/>
        <v>20224.429999999997</v>
      </c>
      <c r="K37" s="17">
        <f t="shared" si="3"/>
        <v>20224.429999999997</v>
      </c>
      <c r="L37" s="17">
        <f t="shared" si="3"/>
        <v>25661.229999999996</v>
      </c>
      <c r="M37" s="17">
        <f t="shared" si="3"/>
        <v>22125.229999999996</v>
      </c>
      <c r="N37" s="17">
        <f t="shared" si="3"/>
        <v>22285.219999999998</v>
      </c>
      <c r="O37" s="17">
        <f t="shared" si="3"/>
        <v>21574.829999999998</v>
      </c>
      <c r="P37" s="17">
        <f t="shared" si="3"/>
        <v>22201.26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281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75</v>
      </c>
      <c r="D2" s="1"/>
      <c r="E2" s="1" t="s">
        <v>5</v>
      </c>
      <c r="F2" s="1">
        <v>5055.7</v>
      </c>
      <c r="G2" s="1">
        <v>2243.24</v>
      </c>
    </row>
    <row r="3" spans="2:7" ht="12.75">
      <c r="B3" s="2" t="s">
        <v>6</v>
      </c>
      <c r="C3" s="1">
        <v>19401.67</v>
      </c>
      <c r="D3" s="1" t="s">
        <v>7</v>
      </c>
      <c r="E3" s="1" t="s">
        <v>8</v>
      </c>
      <c r="F3" s="1">
        <v>5055.7</v>
      </c>
      <c r="G3" s="1">
        <v>1085.64</v>
      </c>
    </row>
    <row r="4" spans="2:8" ht="12.75">
      <c r="B4" s="2" t="s">
        <v>9</v>
      </c>
      <c r="C4" s="3">
        <f>F14</f>
        <v>60677.08000000001</v>
      </c>
      <c r="D4" s="1" t="s">
        <v>7</v>
      </c>
      <c r="E4" s="1" t="s">
        <v>10</v>
      </c>
      <c r="F4" s="1">
        <v>5055.7</v>
      </c>
      <c r="G4" s="1">
        <v>7487.99</v>
      </c>
      <c r="H4" s="1">
        <v>376.24</v>
      </c>
    </row>
    <row r="5" spans="2:8" ht="12.75">
      <c r="B5" s="2" t="s">
        <v>11</v>
      </c>
      <c r="C5" s="3">
        <f>G14+H14</f>
        <v>56613.03999999999</v>
      </c>
      <c r="D5" s="1" t="s">
        <v>7</v>
      </c>
      <c r="E5" s="1" t="s">
        <v>12</v>
      </c>
      <c r="F5" s="1">
        <v>5055.7</v>
      </c>
      <c r="G5" s="1">
        <v>6487.5</v>
      </c>
      <c r="H5" s="1">
        <v>0.2</v>
      </c>
    </row>
    <row r="6" spans="2:7" ht="12.75">
      <c r="B6" s="2" t="s">
        <v>63</v>
      </c>
      <c r="C6" s="1">
        <f>C8+C9</f>
        <v>52252.740000000005</v>
      </c>
      <c r="D6" s="1" t="s">
        <v>7</v>
      </c>
      <c r="E6" s="1" t="s">
        <v>14</v>
      </c>
      <c r="F6" s="1">
        <v>5055.7</v>
      </c>
      <c r="G6" s="1">
        <v>1344.35</v>
      </c>
    </row>
    <row r="7" spans="2:7" ht="12.75">
      <c r="B7" s="2" t="s">
        <v>15</v>
      </c>
      <c r="D7" s="1"/>
      <c r="E7" s="1" t="s">
        <v>16</v>
      </c>
      <c r="F7" s="1">
        <v>5056.94</v>
      </c>
      <c r="G7" s="1">
        <v>2555.73</v>
      </c>
    </row>
    <row r="8" spans="2:16" ht="12.75">
      <c r="B8" s="2" t="s">
        <v>17</v>
      </c>
      <c r="C8" s="3">
        <f>C29</f>
        <v>52043.280000000006</v>
      </c>
      <c r="D8" s="1" t="s">
        <v>7</v>
      </c>
      <c r="E8" s="3" t="s">
        <v>18</v>
      </c>
      <c r="F8" s="3">
        <v>5056.94</v>
      </c>
      <c r="G8" s="3">
        <v>5290.99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209.46</v>
      </c>
      <c r="D9" s="1" t="s">
        <v>7</v>
      </c>
      <c r="E9" s="1" t="s">
        <v>20</v>
      </c>
      <c r="F9" s="1">
        <v>5056.94</v>
      </c>
      <c r="G9" s="1">
        <v>8816.9</v>
      </c>
    </row>
    <row r="10" spans="2:8" ht="12.75">
      <c r="B10" s="2"/>
      <c r="D10" s="1"/>
      <c r="E10" s="1" t="s">
        <v>21</v>
      </c>
      <c r="F10" s="1">
        <v>5056.94</v>
      </c>
      <c r="G10" s="1">
        <v>8253.6</v>
      </c>
      <c r="H10" s="1">
        <v>232.81</v>
      </c>
    </row>
    <row r="11" spans="2:8" ht="12.75">
      <c r="B11" s="2"/>
      <c r="D11" s="1"/>
      <c r="E11" s="1" t="s">
        <v>22</v>
      </c>
      <c r="F11" s="1">
        <v>5056.94</v>
      </c>
      <c r="G11" s="1">
        <v>3488.25</v>
      </c>
      <c r="H11" s="1">
        <v>21.76</v>
      </c>
    </row>
    <row r="12" spans="2:7" ht="12.75">
      <c r="B12" s="2" t="s">
        <v>23</v>
      </c>
      <c r="C12" s="1">
        <v>32912.88</v>
      </c>
      <c r="D12" s="1" t="s">
        <v>7</v>
      </c>
      <c r="E12" s="1" t="s">
        <v>24</v>
      </c>
      <c r="F12" s="1">
        <v>5056.94</v>
      </c>
      <c r="G12" s="1">
        <v>4702.61</v>
      </c>
    </row>
    <row r="13" spans="2:8" ht="12.75">
      <c r="B13" s="2" t="s">
        <v>25</v>
      </c>
      <c r="C13" s="1">
        <f>C3+C5-C6</f>
        <v>23761.969999999987</v>
      </c>
      <c r="D13" s="1" t="s">
        <v>7</v>
      </c>
      <c r="E13" s="1" t="s">
        <v>26</v>
      </c>
      <c r="F13" s="1">
        <v>5056.94</v>
      </c>
      <c r="G13" s="1">
        <v>2864.74</v>
      </c>
      <c r="H13" s="1">
        <v>1360.49</v>
      </c>
    </row>
    <row r="14" spans="2:8" ht="12.75">
      <c r="B14" s="2"/>
      <c r="D14" s="1"/>
      <c r="F14" s="3">
        <f>F2+F3+F4+F5+F6+F7+F8+F9+F10+F11+F12+F13</f>
        <v>60677.08000000001</v>
      </c>
      <c r="G14" s="3">
        <f>G2+G3+G4+G5+G6+G7+G8+G9+G10+G11+G12+G13</f>
        <v>54621.53999999999</v>
      </c>
      <c r="H14" s="3">
        <f>H2+H3+H4+H5+H6+H7+H8+H9+H10+H11+H12+H13</f>
        <v>1991.5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14180.400000000003</v>
      </c>
      <c r="E17" s="9">
        <v>1181.7</v>
      </c>
      <c r="F17" s="9">
        <v>1181.7</v>
      </c>
      <c r="G17" s="9">
        <v>1181.7</v>
      </c>
      <c r="H17" s="9">
        <v>1181.7</v>
      </c>
      <c r="I17" s="9">
        <v>1181.7</v>
      </c>
      <c r="J17" s="9">
        <v>1181.7</v>
      </c>
      <c r="K17" s="9">
        <v>1181.7</v>
      </c>
      <c r="L17" s="9">
        <v>1181.7</v>
      </c>
      <c r="M17" s="9">
        <v>1181.7</v>
      </c>
      <c r="N17" s="9">
        <v>1181.7</v>
      </c>
      <c r="O17" s="9">
        <v>1181.7</v>
      </c>
      <c r="P17" s="9">
        <v>1181.7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438.6000000000001</v>
      </c>
      <c r="E18" s="9">
        <v>36.55</v>
      </c>
      <c r="F18" s="9">
        <v>36.55</v>
      </c>
      <c r="G18" s="9">
        <v>36.55</v>
      </c>
      <c r="H18" s="9">
        <v>36.55</v>
      </c>
      <c r="I18" s="9">
        <v>36.55</v>
      </c>
      <c r="J18" s="9">
        <v>36.55</v>
      </c>
      <c r="K18" s="9">
        <v>36.55</v>
      </c>
      <c r="L18" s="9">
        <v>36.55</v>
      </c>
      <c r="M18" s="9">
        <v>36.55</v>
      </c>
      <c r="N18" s="9">
        <v>36.55</v>
      </c>
      <c r="O18" s="9">
        <v>36.55</v>
      </c>
      <c r="P18" s="9">
        <v>36.55</v>
      </c>
    </row>
    <row r="19" spans="1:16" ht="12.75">
      <c r="A19" s="21">
        <v>3</v>
      </c>
      <c r="B19" s="12" t="s">
        <v>37</v>
      </c>
      <c r="C19" s="9">
        <f t="shared" si="0"/>
        <v>1364.4000000000003</v>
      </c>
      <c r="E19" s="13">
        <v>113.7</v>
      </c>
      <c r="F19" s="13">
        <v>113.7</v>
      </c>
      <c r="G19" s="13">
        <v>113.7</v>
      </c>
      <c r="H19" s="13">
        <v>113.7</v>
      </c>
      <c r="I19" s="13">
        <v>113.7</v>
      </c>
      <c r="J19" s="13">
        <v>113.7</v>
      </c>
      <c r="K19" s="13">
        <v>113.7</v>
      </c>
      <c r="L19" s="13">
        <v>113.7</v>
      </c>
      <c r="M19" s="13">
        <v>113.7</v>
      </c>
      <c r="N19" s="13">
        <v>113.7</v>
      </c>
      <c r="O19" s="13">
        <v>113.7</v>
      </c>
      <c r="P19" s="13">
        <v>113.7</v>
      </c>
    </row>
    <row r="20" spans="1:16" ht="12.75">
      <c r="A20" s="19">
        <v>4</v>
      </c>
      <c r="B20" s="22" t="s">
        <v>64</v>
      </c>
      <c r="C20" s="9">
        <f t="shared" si="0"/>
        <v>194.88</v>
      </c>
      <c r="E20" s="5"/>
      <c r="F20" s="5"/>
      <c r="G20" s="5">
        <v>194.88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9258.6</v>
      </c>
      <c r="E21" s="5">
        <v>771.55</v>
      </c>
      <c r="F21" s="5">
        <v>771.55</v>
      </c>
      <c r="G21" s="5">
        <v>771.55</v>
      </c>
      <c r="H21" s="5">
        <v>771.55</v>
      </c>
      <c r="I21" s="5">
        <v>771.55</v>
      </c>
      <c r="J21" s="5">
        <v>771.55</v>
      </c>
      <c r="K21" s="5">
        <v>771.55</v>
      </c>
      <c r="L21" s="5">
        <v>771.55</v>
      </c>
      <c r="M21" s="5">
        <v>771.55</v>
      </c>
      <c r="N21" s="5">
        <v>771.55</v>
      </c>
      <c r="O21" s="5">
        <v>771.55</v>
      </c>
      <c r="P21" s="5">
        <v>771.55</v>
      </c>
    </row>
    <row r="22" spans="1:16" ht="22.5">
      <c r="A22" s="21">
        <v>6</v>
      </c>
      <c r="B22" s="12" t="s">
        <v>41</v>
      </c>
      <c r="C22" s="9">
        <f t="shared" si="0"/>
        <v>3508.560000000001</v>
      </c>
      <c r="E22" s="5">
        <v>292.38</v>
      </c>
      <c r="F22" s="5">
        <v>292.38</v>
      </c>
      <c r="G22" s="5">
        <v>292.38</v>
      </c>
      <c r="H22" s="5">
        <v>292.38</v>
      </c>
      <c r="I22" s="5">
        <v>292.38</v>
      </c>
      <c r="J22" s="5">
        <v>292.38</v>
      </c>
      <c r="K22" s="5">
        <v>292.38</v>
      </c>
      <c r="L22" s="5">
        <v>292.38</v>
      </c>
      <c r="M22" s="5">
        <v>292.38</v>
      </c>
      <c r="N22" s="5">
        <v>292.38</v>
      </c>
      <c r="O22" s="5">
        <v>292.38</v>
      </c>
      <c r="P22" s="5">
        <v>292.38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11305.320000000002</v>
      </c>
      <c r="E24" s="15">
        <v>942.11</v>
      </c>
      <c r="F24" s="15">
        <v>942.11</v>
      </c>
      <c r="G24" s="15">
        <v>942.11</v>
      </c>
      <c r="H24" s="15">
        <v>942.11</v>
      </c>
      <c r="I24" s="15">
        <v>942.11</v>
      </c>
      <c r="J24" s="15">
        <v>942.11</v>
      </c>
      <c r="K24" s="15">
        <v>942.11</v>
      </c>
      <c r="L24" s="15">
        <v>942.11</v>
      </c>
      <c r="M24" s="15">
        <v>942.11</v>
      </c>
      <c r="N24" s="15">
        <v>942.11</v>
      </c>
      <c r="O24" s="15">
        <v>942.11</v>
      </c>
      <c r="P24" s="15">
        <v>942.11</v>
      </c>
    </row>
    <row r="25" spans="1:16" ht="12.75">
      <c r="A25" s="21">
        <v>9</v>
      </c>
      <c r="B25" s="16" t="s">
        <v>45</v>
      </c>
      <c r="C25" s="9">
        <f t="shared" si="0"/>
        <v>7796.759999999998</v>
      </c>
      <c r="E25" s="5">
        <v>649.73</v>
      </c>
      <c r="F25" s="5">
        <v>649.73</v>
      </c>
      <c r="G25" s="5">
        <v>649.73</v>
      </c>
      <c r="H25" s="5">
        <v>649.73</v>
      </c>
      <c r="I25" s="5">
        <v>649.73</v>
      </c>
      <c r="J25" s="5">
        <v>649.73</v>
      </c>
      <c r="K25" s="5">
        <v>649.73</v>
      </c>
      <c r="L25" s="5">
        <v>649.73</v>
      </c>
      <c r="M25" s="5">
        <v>649.73</v>
      </c>
      <c r="N25" s="5">
        <v>649.73</v>
      </c>
      <c r="O25" s="5">
        <v>649.73</v>
      </c>
      <c r="P25" s="5">
        <v>649.73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97.44000000000001</v>
      </c>
      <c r="E27" s="5">
        <v>8.12</v>
      </c>
      <c r="F27" s="5">
        <v>8.12</v>
      </c>
      <c r="G27" s="5">
        <v>8.12</v>
      </c>
      <c r="H27" s="5">
        <v>8.12</v>
      </c>
      <c r="I27" s="5">
        <v>8.12</v>
      </c>
      <c r="J27" s="5">
        <v>8.12</v>
      </c>
      <c r="K27" s="5">
        <v>8.12</v>
      </c>
      <c r="L27" s="5">
        <v>8.12</v>
      </c>
      <c r="M27" s="5">
        <v>8.12</v>
      </c>
      <c r="N27" s="5">
        <v>8.12</v>
      </c>
      <c r="O27" s="5">
        <v>8.12</v>
      </c>
      <c r="P27" s="5">
        <v>8.12</v>
      </c>
    </row>
    <row r="28" spans="1:16" ht="33.75">
      <c r="A28" s="21">
        <v>12</v>
      </c>
      <c r="B28" s="6" t="s">
        <v>51</v>
      </c>
      <c r="C28" s="9">
        <f t="shared" si="0"/>
        <v>3898.320000000001</v>
      </c>
      <c r="E28" s="15">
        <v>324.86</v>
      </c>
      <c r="F28" s="15">
        <v>324.86</v>
      </c>
      <c r="G28" s="15">
        <v>324.86</v>
      </c>
      <c r="H28" s="15">
        <v>324.86</v>
      </c>
      <c r="I28" s="15">
        <v>324.86</v>
      </c>
      <c r="J28" s="15">
        <v>324.86</v>
      </c>
      <c r="K28" s="15">
        <v>324.86</v>
      </c>
      <c r="L28" s="15">
        <v>324.86</v>
      </c>
      <c r="M28" s="15">
        <v>324.86</v>
      </c>
      <c r="N28" s="15">
        <v>324.86</v>
      </c>
      <c r="O28" s="15">
        <v>324.86</v>
      </c>
      <c r="P28" s="15">
        <v>324.86</v>
      </c>
    </row>
    <row r="29" spans="1:16" ht="12.75">
      <c r="A29" s="19"/>
      <c r="B29" s="6" t="s">
        <v>52</v>
      </c>
      <c r="C29" s="15">
        <f>SUM(C17:C28)</f>
        <v>52043.280000000006</v>
      </c>
      <c r="E29" s="15">
        <f>E17+E18+E19+E21+E22+E24+E25+E26+E27+E28</f>
        <v>4320.7</v>
      </c>
      <c r="F29" s="15">
        <f aca="true" t="shared" si="1" ref="F29:P29">F17+F18+F19+F21+F22+F24+F25+F26+F27+F28</f>
        <v>4320.7</v>
      </c>
      <c r="G29" s="15">
        <f>SUM(G17:G28)</f>
        <v>4515.58</v>
      </c>
      <c r="H29" s="15">
        <f t="shared" si="1"/>
        <v>4320.7</v>
      </c>
      <c r="I29" s="15">
        <f t="shared" si="1"/>
        <v>4320.7</v>
      </c>
      <c r="J29" s="15">
        <f t="shared" si="1"/>
        <v>4320.7</v>
      </c>
      <c r="K29" s="15">
        <f t="shared" si="1"/>
        <v>4320.7</v>
      </c>
      <c r="L29" s="15">
        <f t="shared" si="1"/>
        <v>4320.7</v>
      </c>
      <c r="M29" s="15">
        <f t="shared" si="1"/>
        <v>4320.7</v>
      </c>
      <c r="N29" s="15">
        <f t="shared" si="1"/>
        <v>4320.7</v>
      </c>
      <c r="O29" s="15">
        <f t="shared" si="1"/>
        <v>4320.7</v>
      </c>
      <c r="P29" s="15">
        <f t="shared" si="1"/>
        <v>4320.7</v>
      </c>
    </row>
    <row r="30" spans="1:16" ht="12.75">
      <c r="A30" s="19">
        <v>13</v>
      </c>
      <c r="B30" s="5" t="s">
        <v>19</v>
      </c>
      <c r="C30" s="15">
        <f>C31+C32+C33+C34</f>
        <v>209.46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200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4" t="s">
        <v>76</v>
      </c>
      <c r="C32" s="9">
        <f>E32+F32+G32+H32+I32+J32+K32+L32+M32+N32+O32+P32</f>
        <v>200</v>
      </c>
      <c r="E32" s="4"/>
      <c r="F32" s="4"/>
      <c r="G32" s="4"/>
      <c r="H32" s="4"/>
      <c r="I32" s="4"/>
      <c r="J32" s="4"/>
      <c r="K32" s="4"/>
      <c r="L32" s="4"/>
      <c r="M32" s="4"/>
      <c r="N32" s="4">
        <v>200</v>
      </c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52252.740000000005</v>
      </c>
      <c r="E35" s="17">
        <f>E29+E30</f>
        <v>4320.7</v>
      </c>
      <c r="F35" s="17">
        <f aca="true" t="shared" si="3" ref="F35:P35">F29+F30</f>
        <v>4320.7</v>
      </c>
      <c r="G35" s="17">
        <f t="shared" si="3"/>
        <v>4515.58</v>
      </c>
      <c r="H35" s="17">
        <f t="shared" si="3"/>
        <v>4320.7</v>
      </c>
      <c r="I35" s="17">
        <f t="shared" si="3"/>
        <v>4320.7</v>
      </c>
      <c r="J35" s="17">
        <f t="shared" si="3"/>
        <v>4320.7</v>
      </c>
      <c r="K35" s="17">
        <f t="shared" si="3"/>
        <v>4320.7</v>
      </c>
      <c r="L35" s="17">
        <f t="shared" si="3"/>
        <v>4320.7</v>
      </c>
      <c r="M35" s="17">
        <f t="shared" si="3"/>
        <v>4330.16</v>
      </c>
      <c r="N35" s="17">
        <f t="shared" si="3"/>
        <v>4520.7</v>
      </c>
      <c r="O35" s="17">
        <f t="shared" si="3"/>
        <v>4320.7</v>
      </c>
      <c r="P35" s="17">
        <f t="shared" si="3"/>
        <v>4320.7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Q25" sqref="Q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411</v>
      </c>
      <c r="F1" s="1" t="s">
        <v>2</v>
      </c>
      <c r="G1" s="1" t="s">
        <v>3</v>
      </c>
    </row>
    <row r="2" spans="2:7" ht="12.75">
      <c r="B2" s="2" t="s">
        <v>412</v>
      </c>
      <c r="D2" s="1"/>
      <c r="E2" s="1" t="s">
        <v>5</v>
      </c>
      <c r="F2" s="1">
        <v>40273.33</v>
      </c>
      <c r="G2" s="1">
        <v>22995.87</v>
      </c>
    </row>
    <row r="3" spans="2:7" ht="12.75">
      <c r="B3" s="2" t="s">
        <v>6</v>
      </c>
      <c r="C3" s="1">
        <v>318935.05</v>
      </c>
      <c r="D3" s="1" t="s">
        <v>7</v>
      </c>
      <c r="E3" s="1" t="s">
        <v>8</v>
      </c>
      <c r="F3" s="1">
        <v>40278.05</v>
      </c>
      <c r="G3" s="1">
        <v>38115.88</v>
      </c>
    </row>
    <row r="4" spans="2:7" ht="12.75">
      <c r="B4" s="2" t="s">
        <v>68</v>
      </c>
      <c r="C4" s="3">
        <f>F14</f>
        <v>483331.87999999995</v>
      </c>
      <c r="D4" s="1" t="s">
        <v>7</v>
      </c>
      <c r="E4" s="1" t="s">
        <v>10</v>
      </c>
      <c r="F4" s="1">
        <v>40278.05</v>
      </c>
      <c r="G4" s="1">
        <v>31835.62</v>
      </c>
    </row>
    <row r="5" spans="2:8" ht="12.75">
      <c r="B5" s="2" t="s">
        <v>70</v>
      </c>
      <c r="C5" s="3">
        <f>G14+H14</f>
        <v>434740.21</v>
      </c>
      <c r="D5" s="1" t="s">
        <v>7</v>
      </c>
      <c r="E5" s="1" t="s">
        <v>12</v>
      </c>
      <c r="F5" s="1">
        <v>40278.05</v>
      </c>
      <c r="G5" s="1">
        <v>33196.55</v>
      </c>
      <c r="H5" s="1">
        <v>607.22</v>
      </c>
    </row>
    <row r="6" spans="2:8" ht="12.75">
      <c r="B6" s="2" t="s">
        <v>13</v>
      </c>
      <c r="C6" s="1">
        <f>C8+C9</f>
        <v>606426.6399999999</v>
      </c>
      <c r="D6" s="1" t="s">
        <v>7</v>
      </c>
      <c r="E6" s="1" t="s">
        <v>14</v>
      </c>
      <c r="F6" s="1">
        <v>40278.05</v>
      </c>
      <c r="G6" s="1">
        <v>39052.92</v>
      </c>
      <c r="H6" s="1">
        <v>2496.22</v>
      </c>
    </row>
    <row r="7" spans="2:8" ht="12.75">
      <c r="B7" s="2" t="s">
        <v>15</v>
      </c>
      <c r="D7" s="1"/>
      <c r="E7" s="1" t="s">
        <v>16</v>
      </c>
      <c r="F7" s="1">
        <v>40278.05</v>
      </c>
      <c r="G7" s="1">
        <v>39076.33</v>
      </c>
      <c r="H7" s="1">
        <v>5288.5</v>
      </c>
    </row>
    <row r="8" spans="2:16" ht="12.75">
      <c r="B8" s="2" t="s">
        <v>17</v>
      </c>
      <c r="C8" s="3">
        <f>C30</f>
        <v>522422.63999999996</v>
      </c>
      <c r="D8" s="1" t="s">
        <v>7</v>
      </c>
      <c r="E8" s="3" t="s">
        <v>18</v>
      </c>
      <c r="F8" s="3">
        <v>40278.05</v>
      </c>
      <c r="G8" s="3">
        <v>50710.1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84004</v>
      </c>
      <c r="D9" s="1" t="s">
        <v>7</v>
      </c>
      <c r="E9" s="1" t="s">
        <v>20</v>
      </c>
      <c r="F9" s="1">
        <v>40278.05</v>
      </c>
      <c r="G9" s="1">
        <v>8426.06</v>
      </c>
      <c r="H9" s="1">
        <v>2089.18</v>
      </c>
    </row>
    <row r="10" spans="2:7" ht="12.75">
      <c r="B10" s="2" t="s">
        <v>413</v>
      </c>
      <c r="C10" s="1">
        <v>39199.75</v>
      </c>
      <c r="D10" s="1" t="s">
        <v>7</v>
      </c>
      <c r="E10" s="1" t="s">
        <v>21</v>
      </c>
      <c r="F10" s="1">
        <v>40278.05</v>
      </c>
      <c r="G10" s="1">
        <v>41966.45</v>
      </c>
    </row>
    <row r="11" spans="2:7" ht="12.75">
      <c r="B11" s="2"/>
      <c r="D11" s="1"/>
      <c r="E11" s="1" t="s">
        <v>22</v>
      </c>
      <c r="F11" s="1">
        <v>40278.05</v>
      </c>
      <c r="G11" s="1">
        <v>42592.17</v>
      </c>
    </row>
    <row r="12" spans="2:7" ht="12.75">
      <c r="B12" s="2" t="s">
        <v>23</v>
      </c>
      <c r="C12" s="1">
        <v>104419.69</v>
      </c>
      <c r="D12" s="1" t="s">
        <v>7</v>
      </c>
      <c r="E12" s="1" t="s">
        <v>24</v>
      </c>
      <c r="F12" s="1">
        <v>40278.05</v>
      </c>
      <c r="G12" s="1">
        <v>36714.6</v>
      </c>
    </row>
    <row r="13" spans="2:8" ht="12.75">
      <c r="B13" s="2" t="s">
        <v>25</v>
      </c>
      <c r="C13" s="3">
        <f>C3+C5+C10-C6</f>
        <v>186448.3700000001</v>
      </c>
      <c r="D13" s="1" t="s">
        <v>7</v>
      </c>
      <c r="E13" s="1" t="s">
        <v>26</v>
      </c>
      <c r="F13" s="1">
        <v>40278.05</v>
      </c>
      <c r="G13" s="1">
        <v>38955.33</v>
      </c>
      <c r="H13" s="1">
        <v>621.21</v>
      </c>
    </row>
    <row r="14" spans="2:8" ht="12.75">
      <c r="B14" s="2"/>
      <c r="D14" s="1"/>
      <c r="F14" s="3">
        <f>F2+F3+F4+F5+F6+F7+F8+F9+F10+F11+F12+F13</f>
        <v>483331.87999999995</v>
      </c>
      <c r="G14" s="3">
        <f>G2+G3+G4+G5+G6+G7+G8+G9+G10+G11+G12+G13</f>
        <v>423637.88</v>
      </c>
      <c r="H14" s="3">
        <f>H2+H3+H4+H5+H6+H7+H8+H9+H10+H11+H12+H13</f>
        <v>11102.329999999998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4">
        <v>1</v>
      </c>
      <c r="B17" s="8" t="s">
        <v>33</v>
      </c>
      <c r="C17" s="9">
        <f>E17+F17+G17+H17+I17+J17+K17+L17+M17+N17+O17+P17</f>
        <v>116781.96</v>
      </c>
      <c r="E17" s="9">
        <v>9731.83</v>
      </c>
      <c r="F17" s="9">
        <v>9731.83</v>
      </c>
      <c r="G17" s="9">
        <v>9731.83</v>
      </c>
      <c r="H17" s="9">
        <v>9731.83</v>
      </c>
      <c r="I17" s="9">
        <v>9731.83</v>
      </c>
      <c r="J17" s="9">
        <v>9731.83</v>
      </c>
      <c r="K17" s="9">
        <v>9731.83</v>
      </c>
      <c r="L17" s="9">
        <v>9731.83</v>
      </c>
      <c r="M17" s="9">
        <v>9731.83</v>
      </c>
      <c r="N17" s="9">
        <v>9731.83</v>
      </c>
      <c r="O17" s="9">
        <v>9731.83</v>
      </c>
      <c r="P17" s="9">
        <v>9731.83</v>
      </c>
    </row>
    <row r="18" spans="1:16" ht="12.75">
      <c r="A18" s="4">
        <v>2</v>
      </c>
      <c r="B18" s="8" t="s">
        <v>35</v>
      </c>
      <c r="C18" s="9">
        <f aca="true" t="shared" si="0" ref="C18:C29">E18+F18+G18+H18+I18+J18+K18+L18+M18+N18+O18+P18</f>
        <v>3981.24</v>
      </c>
      <c r="E18" s="9">
        <v>331.77</v>
      </c>
      <c r="F18" s="9">
        <v>331.77</v>
      </c>
      <c r="G18" s="9">
        <v>331.77</v>
      </c>
      <c r="H18" s="9">
        <v>331.77</v>
      </c>
      <c r="I18" s="9">
        <v>331.77</v>
      </c>
      <c r="J18" s="9">
        <v>331.77</v>
      </c>
      <c r="K18" s="9">
        <v>331.77</v>
      </c>
      <c r="L18" s="9">
        <v>331.77</v>
      </c>
      <c r="M18" s="9">
        <v>331.77</v>
      </c>
      <c r="N18" s="9">
        <v>331.77</v>
      </c>
      <c r="O18" s="9">
        <v>331.77</v>
      </c>
      <c r="P18" s="9">
        <v>331.77</v>
      </c>
    </row>
    <row r="19" spans="1:16" ht="12.75">
      <c r="A19" s="4">
        <v>3</v>
      </c>
      <c r="B19" s="12" t="s">
        <v>37</v>
      </c>
      <c r="C19" s="9">
        <f t="shared" si="0"/>
        <v>12385.92</v>
      </c>
      <c r="E19" s="13">
        <v>1032.16</v>
      </c>
      <c r="F19" s="13">
        <v>1032.16</v>
      </c>
      <c r="G19" s="13">
        <v>1032.16</v>
      </c>
      <c r="H19" s="13">
        <v>1032.16</v>
      </c>
      <c r="I19" s="13">
        <v>1032.16</v>
      </c>
      <c r="J19" s="13">
        <v>1032.16</v>
      </c>
      <c r="K19" s="13">
        <v>1032.16</v>
      </c>
      <c r="L19" s="13">
        <v>1032.16</v>
      </c>
      <c r="M19" s="13">
        <v>1032.16</v>
      </c>
      <c r="N19" s="13">
        <v>1032.16</v>
      </c>
      <c r="O19" s="13">
        <v>1032.16</v>
      </c>
      <c r="P19" s="13">
        <v>1032.16</v>
      </c>
    </row>
    <row r="20" spans="1:16" ht="12.75">
      <c r="A20" s="4">
        <v>4</v>
      </c>
      <c r="B20" s="22" t="s">
        <v>64</v>
      </c>
      <c r="C20" s="9">
        <f t="shared" si="0"/>
        <v>884.76</v>
      </c>
      <c r="E20" s="5"/>
      <c r="F20" s="5"/>
      <c r="G20" s="5">
        <v>884.76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4">
        <v>5</v>
      </c>
      <c r="B21" s="12" t="s">
        <v>39</v>
      </c>
      <c r="C21" s="9">
        <f t="shared" si="0"/>
        <v>84047.64</v>
      </c>
      <c r="E21" s="5">
        <v>7003.97</v>
      </c>
      <c r="F21" s="5">
        <v>7003.97</v>
      </c>
      <c r="G21" s="5">
        <v>7003.97</v>
      </c>
      <c r="H21" s="5">
        <v>7003.97</v>
      </c>
      <c r="I21" s="5">
        <v>7003.97</v>
      </c>
      <c r="J21" s="5">
        <v>7003.97</v>
      </c>
      <c r="K21" s="5">
        <v>7003.97</v>
      </c>
      <c r="L21" s="5">
        <v>7003.97</v>
      </c>
      <c r="M21" s="5">
        <v>7003.97</v>
      </c>
      <c r="N21" s="5">
        <v>7003.97</v>
      </c>
      <c r="O21" s="5">
        <v>7003.97</v>
      </c>
      <c r="P21" s="5">
        <v>7003.97</v>
      </c>
    </row>
    <row r="22" spans="1:16" ht="12.75">
      <c r="A22" s="4">
        <v>6</v>
      </c>
      <c r="B22" s="16" t="s">
        <v>254</v>
      </c>
      <c r="C22" s="9">
        <f t="shared" si="0"/>
        <v>11058.960000000001</v>
      </c>
      <c r="E22" s="5">
        <v>921.58</v>
      </c>
      <c r="F22" s="5">
        <v>921.58</v>
      </c>
      <c r="G22" s="5">
        <v>921.58</v>
      </c>
      <c r="H22" s="5">
        <v>921.58</v>
      </c>
      <c r="I22" s="5">
        <v>921.58</v>
      </c>
      <c r="J22" s="5">
        <v>921.58</v>
      </c>
      <c r="K22" s="5">
        <v>921.58</v>
      </c>
      <c r="L22" s="5">
        <v>921.58</v>
      </c>
      <c r="M22" s="5">
        <v>921.58</v>
      </c>
      <c r="N22" s="5">
        <v>921.58</v>
      </c>
      <c r="O22" s="5">
        <v>921.58</v>
      </c>
      <c r="P22" s="5">
        <v>921.58</v>
      </c>
    </row>
    <row r="23" spans="1:16" ht="22.5">
      <c r="A23" s="4">
        <v>7</v>
      </c>
      <c r="B23" s="12" t="s">
        <v>41</v>
      </c>
      <c r="C23" s="9">
        <f t="shared" si="0"/>
        <v>31849.679999999997</v>
      </c>
      <c r="E23" s="5">
        <v>2654.14</v>
      </c>
      <c r="F23" s="5">
        <v>2654.14</v>
      </c>
      <c r="G23" s="5">
        <v>2654.14</v>
      </c>
      <c r="H23" s="5">
        <v>2654.14</v>
      </c>
      <c r="I23" s="5">
        <v>2654.14</v>
      </c>
      <c r="J23" s="5">
        <v>2654.14</v>
      </c>
      <c r="K23" s="5">
        <v>2654.14</v>
      </c>
      <c r="L23" s="5">
        <v>2654.14</v>
      </c>
      <c r="M23" s="5">
        <v>2654.14</v>
      </c>
      <c r="N23" s="5">
        <v>2654.14</v>
      </c>
      <c r="O23" s="5">
        <v>2654.14</v>
      </c>
      <c r="P23" s="5">
        <v>2654.14</v>
      </c>
    </row>
    <row r="24" spans="1:16" ht="12.75">
      <c r="A24" s="4">
        <v>8</v>
      </c>
      <c r="B24" s="16" t="s">
        <v>126</v>
      </c>
      <c r="C24" s="9">
        <f t="shared" si="0"/>
        <v>51755.64000000001</v>
      </c>
      <c r="E24" s="5">
        <v>4312.97</v>
      </c>
      <c r="F24" s="5">
        <v>4312.97</v>
      </c>
      <c r="G24" s="5">
        <v>4312.97</v>
      </c>
      <c r="H24" s="5">
        <v>4312.97</v>
      </c>
      <c r="I24" s="5">
        <v>4312.97</v>
      </c>
      <c r="J24" s="5">
        <v>4312.97</v>
      </c>
      <c r="K24" s="5">
        <v>4312.97</v>
      </c>
      <c r="L24" s="5">
        <v>4312.97</v>
      </c>
      <c r="M24" s="5">
        <v>4312.97</v>
      </c>
      <c r="N24" s="5">
        <v>4312.97</v>
      </c>
      <c r="O24" s="5">
        <v>4312.97</v>
      </c>
      <c r="P24" s="5">
        <v>4312.97</v>
      </c>
    </row>
    <row r="25" spans="1:16" ht="45">
      <c r="A25" s="4">
        <v>9</v>
      </c>
      <c r="B25" s="12" t="s">
        <v>66</v>
      </c>
      <c r="C25" s="9">
        <f t="shared" si="0"/>
        <v>102626.64</v>
      </c>
      <c r="E25" s="15">
        <v>8552.22</v>
      </c>
      <c r="F25" s="15">
        <v>8552.22</v>
      </c>
      <c r="G25" s="15">
        <v>8552.22</v>
      </c>
      <c r="H25" s="15">
        <v>8552.22</v>
      </c>
      <c r="I25" s="15">
        <v>8552.22</v>
      </c>
      <c r="J25" s="15">
        <v>8552.22</v>
      </c>
      <c r="K25" s="15">
        <v>8552.22</v>
      </c>
      <c r="L25" s="15">
        <v>8552.22</v>
      </c>
      <c r="M25" s="15">
        <v>8552.22</v>
      </c>
      <c r="N25" s="15">
        <v>8552.22</v>
      </c>
      <c r="O25" s="15">
        <v>8552.22</v>
      </c>
      <c r="P25" s="15">
        <v>8552.22</v>
      </c>
    </row>
    <row r="26" spans="1:16" ht="12.75">
      <c r="A26" s="4">
        <v>10</v>
      </c>
      <c r="B26" s="16" t="s">
        <v>45</v>
      </c>
      <c r="C26" s="9">
        <f t="shared" si="0"/>
        <v>53082.719999999994</v>
      </c>
      <c r="E26" s="5">
        <v>4423.56</v>
      </c>
      <c r="F26" s="5">
        <v>4423.56</v>
      </c>
      <c r="G26" s="5">
        <v>4423.56</v>
      </c>
      <c r="H26" s="5">
        <v>4423.56</v>
      </c>
      <c r="I26" s="5">
        <v>4423.56</v>
      </c>
      <c r="J26" s="5">
        <v>4423.56</v>
      </c>
      <c r="K26" s="5">
        <v>4423.56</v>
      </c>
      <c r="L26" s="5">
        <v>4423.56</v>
      </c>
      <c r="M26" s="5">
        <v>4423.56</v>
      </c>
      <c r="N26" s="5">
        <v>4423.56</v>
      </c>
      <c r="O26" s="5">
        <v>4423.56</v>
      </c>
      <c r="P26" s="5">
        <v>4423.56</v>
      </c>
    </row>
    <row r="27" spans="1:16" ht="12.75">
      <c r="A27" s="4">
        <v>11</v>
      </c>
      <c r="B27" s="12" t="s">
        <v>47</v>
      </c>
      <c r="C27" s="9">
        <f t="shared" si="0"/>
        <v>17694.24</v>
      </c>
      <c r="E27" s="5">
        <v>1474.52</v>
      </c>
      <c r="F27" s="5">
        <v>1474.52</v>
      </c>
      <c r="G27" s="5">
        <v>1474.52</v>
      </c>
      <c r="H27" s="5">
        <v>1474.52</v>
      </c>
      <c r="I27" s="5">
        <v>1474.52</v>
      </c>
      <c r="J27" s="5">
        <v>1474.52</v>
      </c>
      <c r="K27" s="5">
        <v>1474.52</v>
      </c>
      <c r="L27" s="5">
        <v>1474.52</v>
      </c>
      <c r="M27" s="5">
        <v>1474.52</v>
      </c>
      <c r="N27" s="5">
        <v>1474.52</v>
      </c>
      <c r="O27" s="5">
        <v>1474.52</v>
      </c>
      <c r="P27" s="5">
        <v>1474.52</v>
      </c>
    </row>
    <row r="28" spans="1:16" ht="22.5">
      <c r="A28" s="4">
        <v>12</v>
      </c>
      <c r="B28" s="12" t="s">
        <v>49</v>
      </c>
      <c r="C28" s="9">
        <f t="shared" si="0"/>
        <v>884.7600000000001</v>
      </c>
      <c r="E28" s="5">
        <v>73.73</v>
      </c>
      <c r="F28" s="5">
        <v>73.73</v>
      </c>
      <c r="G28" s="5">
        <v>73.73</v>
      </c>
      <c r="H28" s="5">
        <v>73.73</v>
      </c>
      <c r="I28" s="5">
        <v>73.73</v>
      </c>
      <c r="J28" s="5">
        <v>73.73</v>
      </c>
      <c r="K28" s="5">
        <v>73.73</v>
      </c>
      <c r="L28" s="5">
        <v>73.73</v>
      </c>
      <c r="M28" s="5">
        <v>73.73</v>
      </c>
      <c r="N28" s="5">
        <v>73.73</v>
      </c>
      <c r="O28" s="5">
        <v>73.73</v>
      </c>
      <c r="P28" s="5">
        <v>73.73</v>
      </c>
    </row>
    <row r="29" spans="1:16" ht="33.75">
      <c r="A29" s="4">
        <v>13</v>
      </c>
      <c r="B29" s="6" t="s">
        <v>51</v>
      </c>
      <c r="C29" s="9">
        <f t="shared" si="0"/>
        <v>35388.48</v>
      </c>
      <c r="E29" s="15">
        <v>2949.04</v>
      </c>
      <c r="F29" s="15">
        <v>2949.04</v>
      </c>
      <c r="G29" s="15">
        <v>2949.04</v>
      </c>
      <c r="H29" s="15">
        <v>2949.04</v>
      </c>
      <c r="I29" s="15">
        <v>2949.04</v>
      </c>
      <c r="J29" s="15">
        <v>2949.04</v>
      </c>
      <c r="K29" s="15">
        <v>2949.04</v>
      </c>
      <c r="L29" s="15">
        <v>2949.04</v>
      </c>
      <c r="M29" s="15">
        <v>2949.04</v>
      </c>
      <c r="N29" s="15">
        <v>2949.04</v>
      </c>
      <c r="O29" s="15">
        <v>2949.04</v>
      </c>
      <c r="P29" s="15">
        <v>2949.04</v>
      </c>
    </row>
    <row r="30" spans="1:16" ht="12.75">
      <c r="A30" s="4"/>
      <c r="B30" s="6" t="s">
        <v>52</v>
      </c>
      <c r="C30" s="15">
        <f>SUM(C17:C29)</f>
        <v>522422.63999999996</v>
      </c>
      <c r="E30" s="15">
        <f>SUM(E17:E29)</f>
        <v>43461.49</v>
      </c>
      <c r="F30" s="15">
        <f aca="true" t="shared" si="1" ref="F30:P30">SUM(F17:F29)</f>
        <v>43461.49</v>
      </c>
      <c r="G30" s="15">
        <f t="shared" si="1"/>
        <v>44346.25</v>
      </c>
      <c r="H30" s="15">
        <f t="shared" si="1"/>
        <v>43461.49</v>
      </c>
      <c r="I30" s="15">
        <f t="shared" si="1"/>
        <v>43461.49</v>
      </c>
      <c r="J30" s="15">
        <f t="shared" si="1"/>
        <v>43461.49</v>
      </c>
      <c r="K30" s="15">
        <f t="shared" si="1"/>
        <v>43461.49</v>
      </c>
      <c r="L30" s="15">
        <f t="shared" si="1"/>
        <v>43461.49</v>
      </c>
      <c r="M30" s="15">
        <f t="shared" si="1"/>
        <v>43461.49</v>
      </c>
      <c r="N30" s="15">
        <f t="shared" si="1"/>
        <v>43461.49</v>
      </c>
      <c r="O30" s="15">
        <f t="shared" si="1"/>
        <v>43461.49</v>
      </c>
      <c r="P30" s="15">
        <f t="shared" si="1"/>
        <v>43461.49</v>
      </c>
    </row>
    <row r="31" spans="1:16" ht="12.75">
      <c r="A31" s="4">
        <v>14</v>
      </c>
      <c r="B31" s="5" t="s">
        <v>19</v>
      </c>
      <c r="C31" s="15">
        <f>C32+C33+C34+C35+C36+C37</f>
        <v>84004</v>
      </c>
      <c r="E31" s="15">
        <f>E32+E33+E34+E36</f>
        <v>0</v>
      </c>
      <c r="F31" s="15">
        <f aca="true" t="shared" si="2" ref="F31:P31">F32+F33+F34+F36</f>
        <v>530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7000</v>
      </c>
      <c r="M31" s="15">
        <f t="shared" si="2"/>
        <v>212</v>
      </c>
      <c r="N31" s="15">
        <f>N32+N33+N34+N35+N36</f>
        <v>76050</v>
      </c>
      <c r="O31" s="15">
        <f>O32+O33+O34+O36+O37</f>
        <v>212</v>
      </c>
      <c r="P31" s="15">
        <f t="shared" si="2"/>
        <v>0</v>
      </c>
    </row>
    <row r="32" spans="1:16" ht="12.75">
      <c r="A32" s="4"/>
      <c r="B32" s="4" t="s">
        <v>414</v>
      </c>
      <c r="C32" s="9">
        <f aca="true" t="shared" si="3" ref="C32:C37">E32+F32+G32+H32+I32+J32+K32+L32+M32+N32+O32+P32</f>
        <v>530</v>
      </c>
      <c r="E32" s="4"/>
      <c r="F32" s="4">
        <v>530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415</v>
      </c>
      <c r="C33" s="9">
        <f t="shared" si="3"/>
        <v>7000</v>
      </c>
      <c r="E33" s="4"/>
      <c r="F33" s="4"/>
      <c r="G33" s="4"/>
      <c r="H33" s="4"/>
      <c r="I33" s="4"/>
      <c r="J33" s="4"/>
      <c r="K33" s="4"/>
      <c r="L33" s="4">
        <v>7000</v>
      </c>
      <c r="M33" s="4"/>
      <c r="N33" s="4"/>
      <c r="O33" s="4"/>
      <c r="P33" s="4"/>
    </row>
    <row r="34" spans="1:16" ht="12.75">
      <c r="A34" s="4"/>
      <c r="B34" s="4" t="s">
        <v>416</v>
      </c>
      <c r="C34" s="9">
        <f t="shared" si="3"/>
        <v>212</v>
      </c>
      <c r="E34" s="4"/>
      <c r="F34" s="4"/>
      <c r="G34" s="4"/>
      <c r="H34" s="4"/>
      <c r="I34" s="4"/>
      <c r="J34" s="4"/>
      <c r="K34" s="4"/>
      <c r="L34" s="4"/>
      <c r="M34" s="4">
        <v>212</v>
      </c>
      <c r="N34" s="4"/>
      <c r="O34" s="4"/>
      <c r="P34" s="4"/>
    </row>
    <row r="35" spans="1:16" ht="12.75">
      <c r="A35" s="4"/>
      <c r="B35" s="4" t="s">
        <v>182</v>
      </c>
      <c r="C35" s="9">
        <f t="shared" si="3"/>
        <v>72000</v>
      </c>
      <c r="E35" s="4"/>
      <c r="F35" s="4"/>
      <c r="G35" s="4"/>
      <c r="H35" s="4"/>
      <c r="I35" s="4"/>
      <c r="J35" s="4"/>
      <c r="K35" s="4"/>
      <c r="L35" s="4"/>
      <c r="M35" s="4"/>
      <c r="N35" s="4">
        <v>72000</v>
      </c>
      <c r="O35" s="4"/>
      <c r="P35" s="4"/>
    </row>
    <row r="36" spans="1:16" ht="12.75">
      <c r="A36" s="4"/>
      <c r="B36" s="4" t="s">
        <v>417</v>
      </c>
      <c r="C36" s="9">
        <f t="shared" si="3"/>
        <v>4050</v>
      </c>
      <c r="E36" s="4"/>
      <c r="F36" s="4"/>
      <c r="G36" s="4"/>
      <c r="H36" s="4"/>
      <c r="I36" s="4"/>
      <c r="J36" s="4"/>
      <c r="K36" s="4"/>
      <c r="L36" s="4"/>
      <c r="M36" s="4"/>
      <c r="N36" s="4">
        <v>4050</v>
      </c>
      <c r="O36" s="4"/>
      <c r="P36" s="4"/>
    </row>
    <row r="37" spans="1:16" ht="12.75">
      <c r="A37" s="4"/>
      <c r="B37" s="4" t="s">
        <v>95</v>
      </c>
      <c r="C37" s="9">
        <f t="shared" si="3"/>
        <v>212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212</v>
      </c>
      <c r="P37" s="4"/>
    </row>
    <row r="38" spans="1:16" ht="12.75">
      <c r="A38" s="4"/>
      <c r="B38" s="4" t="s">
        <v>56</v>
      </c>
      <c r="C38" s="17">
        <f>C30+C31</f>
        <v>606426.6399999999</v>
      </c>
      <c r="E38" s="17">
        <f>E30+E31</f>
        <v>43461.49</v>
      </c>
      <c r="F38" s="17">
        <f aca="true" t="shared" si="4" ref="F38:P38">F30+F31</f>
        <v>43991.49</v>
      </c>
      <c r="G38" s="17">
        <f t="shared" si="4"/>
        <v>44346.25</v>
      </c>
      <c r="H38" s="17">
        <f t="shared" si="4"/>
        <v>43461.49</v>
      </c>
      <c r="I38" s="17">
        <f t="shared" si="4"/>
        <v>43461.49</v>
      </c>
      <c r="J38" s="17">
        <f t="shared" si="4"/>
        <v>43461.49</v>
      </c>
      <c r="K38" s="17">
        <f t="shared" si="4"/>
        <v>43461.49</v>
      </c>
      <c r="L38" s="17">
        <f t="shared" si="4"/>
        <v>50461.49</v>
      </c>
      <c r="M38" s="17">
        <f t="shared" si="4"/>
        <v>43673.49</v>
      </c>
      <c r="N38" s="17">
        <f t="shared" si="4"/>
        <v>119511.48999999999</v>
      </c>
      <c r="O38" s="17">
        <f t="shared" si="4"/>
        <v>43673.49</v>
      </c>
      <c r="P38" s="17">
        <f t="shared" si="4"/>
        <v>43461.49</v>
      </c>
    </row>
    <row r="40" spans="2:8" ht="12.75">
      <c r="B40" s="18" t="s">
        <v>57</v>
      </c>
      <c r="E40" s="1" t="s">
        <v>418</v>
      </c>
      <c r="H40" s="1">
        <v>276.6</v>
      </c>
    </row>
    <row r="41" ht="12.75">
      <c r="B41" s="18"/>
    </row>
    <row r="42" ht="12.75">
      <c r="B42" s="18" t="s">
        <v>58</v>
      </c>
    </row>
    <row r="43" ht="12.75">
      <c r="B43" s="18"/>
    </row>
    <row r="44" ht="12.75">
      <c r="B44" s="18" t="s">
        <v>59</v>
      </c>
    </row>
    <row r="45" ht="12.75">
      <c r="B45" s="18"/>
    </row>
    <row r="46" ht="12.75">
      <c r="B46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B1">
      <selection activeCell="R26" sqref="R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851562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419</v>
      </c>
      <c r="F1" s="1" t="s">
        <v>2</v>
      </c>
      <c r="G1" s="1" t="s">
        <v>3</v>
      </c>
    </row>
    <row r="2" spans="2:7" ht="12.75">
      <c r="B2" s="2" t="s">
        <v>420</v>
      </c>
      <c r="D2" s="1"/>
      <c r="E2" s="1" t="s">
        <v>5</v>
      </c>
      <c r="F2" s="1">
        <v>477.27</v>
      </c>
      <c r="G2" s="1">
        <v>327.57</v>
      </c>
    </row>
    <row r="3" spans="2:7" ht="12.75">
      <c r="B3" s="2" t="s">
        <v>6</v>
      </c>
      <c r="C3" s="1">
        <v>-4296.12</v>
      </c>
      <c r="D3" s="1" t="s">
        <v>7</v>
      </c>
      <c r="E3" s="1" t="s">
        <v>8</v>
      </c>
      <c r="F3" s="1">
        <v>477.27</v>
      </c>
      <c r="G3" s="1">
        <v>316.27</v>
      </c>
    </row>
    <row r="4" spans="2:7" ht="12.75">
      <c r="B4" s="2" t="s">
        <v>421</v>
      </c>
      <c r="C4" s="3">
        <f>F14</f>
        <v>1431.81</v>
      </c>
      <c r="D4" s="1" t="s">
        <v>7</v>
      </c>
      <c r="E4" s="1" t="s">
        <v>10</v>
      </c>
      <c r="F4" s="1">
        <v>477.27</v>
      </c>
      <c r="G4" s="1">
        <v>316.72</v>
      </c>
    </row>
    <row r="5" spans="2:7" ht="12.75">
      <c r="B5" s="2" t="s">
        <v>307</v>
      </c>
      <c r="C5" s="3">
        <f>G14+H14</f>
        <v>1129.8999999999999</v>
      </c>
      <c r="D5" s="1" t="s">
        <v>7</v>
      </c>
      <c r="E5" s="1" t="s">
        <v>12</v>
      </c>
      <c r="F5" s="1">
        <v>477.27</v>
      </c>
      <c r="G5" s="1">
        <v>169.34</v>
      </c>
    </row>
    <row r="6" spans="2:6" ht="12.75">
      <c r="B6" s="2" t="s">
        <v>308</v>
      </c>
      <c r="C6" s="1">
        <f>C8+C9</f>
        <v>1461.8100000000002</v>
      </c>
      <c r="D6" s="1" t="s">
        <v>7</v>
      </c>
      <c r="E6" s="1" t="s">
        <v>14</v>
      </c>
      <c r="F6" s="1">
        <v>477.27</v>
      </c>
    </row>
    <row r="7" spans="2:6" ht="12.75">
      <c r="B7" s="2" t="s">
        <v>15</v>
      </c>
      <c r="D7" s="1"/>
      <c r="E7" s="1" t="s">
        <v>16</v>
      </c>
      <c r="F7" s="1">
        <v>-954.54</v>
      </c>
    </row>
    <row r="8" spans="2:16" ht="12.75">
      <c r="B8" s="2" t="s">
        <v>17</v>
      </c>
      <c r="C8" s="3">
        <f>C27</f>
        <v>1461.8100000000002</v>
      </c>
      <c r="D8" s="1" t="s">
        <v>7</v>
      </c>
      <c r="E8" s="3" t="s">
        <v>18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5" ht="12.75">
      <c r="B9" s="2" t="s">
        <v>19</v>
      </c>
      <c r="C9" s="1">
        <f>C10+C11</f>
        <v>0</v>
      </c>
      <c r="D9" s="1" t="s">
        <v>7</v>
      </c>
      <c r="E9" s="1" t="s">
        <v>20</v>
      </c>
    </row>
    <row r="10" spans="2:5" ht="12.75">
      <c r="B10" s="2"/>
      <c r="D10" s="1" t="s">
        <v>7</v>
      </c>
      <c r="E10" s="1" t="s">
        <v>21</v>
      </c>
    </row>
    <row r="11" spans="2:5" ht="12.75">
      <c r="B11" s="2"/>
      <c r="D11" s="1" t="s">
        <v>7</v>
      </c>
      <c r="E11" s="1" t="s">
        <v>22</v>
      </c>
    </row>
    <row r="12" spans="2:5" ht="12.75">
      <c r="B12" s="2" t="s">
        <v>309</v>
      </c>
      <c r="C12" s="1">
        <v>10432.51</v>
      </c>
      <c r="D12" s="1" t="s">
        <v>7</v>
      </c>
      <c r="E12" s="1" t="s">
        <v>24</v>
      </c>
    </row>
    <row r="13" spans="2:5" ht="12.75">
      <c r="B13" s="2" t="s">
        <v>310</v>
      </c>
      <c r="C13" s="1">
        <f>C3+C5-C6</f>
        <v>-4628.030000000001</v>
      </c>
      <c r="D13" s="1" t="s">
        <v>7</v>
      </c>
      <c r="E13" s="1" t="s">
        <v>26</v>
      </c>
    </row>
    <row r="14" spans="2:8" ht="12.75">
      <c r="B14" s="2"/>
      <c r="D14" s="1"/>
      <c r="F14" s="3">
        <f>F2+F3+F4+F5+F6+F7+F8+F9+F10+F11+F12+F13</f>
        <v>1431.81</v>
      </c>
      <c r="G14" s="3">
        <f>G2+G3+G4+G5+G6+G7+G8+G9+G10+G11+G12+G13</f>
        <v>1129.8999999999999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525.1800000000001</v>
      </c>
      <c r="E17" s="9">
        <v>175.06</v>
      </c>
      <c r="F17" s="9">
        <v>175.06</v>
      </c>
      <c r="G17" s="9">
        <v>175.06</v>
      </c>
      <c r="H17" s="9"/>
      <c r="I17" s="9"/>
      <c r="J17" s="9"/>
      <c r="K17" s="9"/>
      <c r="L17" s="9"/>
      <c r="M17" s="9"/>
      <c r="N17" s="9"/>
      <c r="O17" s="9"/>
      <c r="P17" s="9"/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26.400000000000002</v>
      </c>
      <c r="E18" s="9">
        <v>8.8</v>
      </c>
      <c r="F18" s="9">
        <v>8.8</v>
      </c>
      <c r="G18" s="9">
        <v>8.8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2.75">
      <c r="A19" s="11" t="s">
        <v>36</v>
      </c>
      <c r="B19" s="12" t="s">
        <v>37</v>
      </c>
      <c r="C19" s="9">
        <f t="shared" si="0"/>
        <v>112.14000000000001</v>
      </c>
      <c r="E19" s="13">
        <v>37.38</v>
      </c>
      <c r="F19" s="13">
        <v>37.38</v>
      </c>
      <c r="G19" s="13">
        <v>37.38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22.5">
      <c r="A20" s="4" t="s">
        <v>38</v>
      </c>
      <c r="B20" s="12" t="s">
        <v>39</v>
      </c>
      <c r="C20" s="9">
        <f t="shared" si="0"/>
        <v>93.9</v>
      </c>
      <c r="E20" s="5">
        <v>31.3</v>
      </c>
      <c r="F20" s="5">
        <v>31.3</v>
      </c>
      <c r="G20" s="5">
        <v>31.3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469.47</v>
      </c>
      <c r="E23" s="5">
        <v>156.49</v>
      </c>
      <c r="F23" s="5">
        <v>156.49</v>
      </c>
      <c r="G23" s="5">
        <v>156.49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234.71999999999997</v>
      </c>
      <c r="E26" s="15">
        <v>78.24</v>
      </c>
      <c r="F26" s="15">
        <v>78.24</v>
      </c>
      <c r="G26" s="15">
        <v>78.24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4"/>
      <c r="B27" s="6" t="s">
        <v>52</v>
      </c>
      <c r="C27" s="15">
        <f>C17+C18+C19+C20+C21+C22+C23+C24+C25+C26</f>
        <v>1461.8100000000002</v>
      </c>
      <c r="E27" s="15">
        <f>E17+E18+E19+E20+E21+E22+E23+E24+E25+E26</f>
        <v>487.27000000000004</v>
      </c>
      <c r="F27" s="15">
        <f aca="true" t="shared" si="1" ref="F27:P27">F17+F18+F19+F20+F21+F22+F23+F24+F25+F26</f>
        <v>487.27000000000004</v>
      </c>
      <c r="G27" s="15">
        <f t="shared" si="1"/>
        <v>487.27000000000004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0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1461.8100000000002</v>
      </c>
      <c r="E33" s="17">
        <f>E27+E28</f>
        <v>487.27000000000004</v>
      </c>
      <c r="F33" s="17">
        <f aca="true" t="shared" si="3" ref="F33:P33">F27+F28</f>
        <v>487.27000000000004</v>
      </c>
      <c r="G33" s="17">
        <f t="shared" si="3"/>
        <v>487.27000000000004</v>
      </c>
      <c r="H33" s="17">
        <f t="shared" si="3"/>
        <v>0</v>
      </c>
      <c r="I33" s="17">
        <f t="shared" si="3"/>
        <v>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Q26" sqref="Q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108</v>
      </c>
      <c r="F1" s="1" t="s">
        <v>2</v>
      </c>
      <c r="G1" s="1" t="s">
        <v>3</v>
      </c>
    </row>
    <row r="2" spans="2:7" ht="12.75">
      <c r="B2" s="2" t="s">
        <v>422</v>
      </c>
      <c r="D2" s="1"/>
      <c r="E2" s="1" t="s">
        <v>5</v>
      </c>
      <c r="F2" s="1">
        <v>19290.6</v>
      </c>
      <c r="G2" s="1">
        <v>16951.69</v>
      </c>
    </row>
    <row r="3" spans="2:7" ht="12.75">
      <c r="B3" s="2" t="s">
        <v>6</v>
      </c>
      <c r="C3" s="1">
        <v>40.34</v>
      </c>
      <c r="D3" s="1" t="s">
        <v>7</v>
      </c>
      <c r="E3" s="1" t="s">
        <v>8</v>
      </c>
      <c r="F3" s="1">
        <v>19290.6</v>
      </c>
      <c r="G3" s="1">
        <v>24602.31</v>
      </c>
    </row>
    <row r="4" spans="2:8" ht="12.75">
      <c r="B4" s="2" t="s">
        <v>9</v>
      </c>
      <c r="C4" s="3">
        <f>F14</f>
        <v>231487.20000000004</v>
      </c>
      <c r="D4" s="1" t="s">
        <v>7</v>
      </c>
      <c r="E4" s="1" t="s">
        <v>10</v>
      </c>
      <c r="F4" s="1">
        <v>19290.6</v>
      </c>
      <c r="G4" s="1">
        <v>22508.38</v>
      </c>
      <c r="H4" s="1">
        <v>375.48</v>
      </c>
    </row>
    <row r="5" spans="2:8" ht="12.75">
      <c r="B5" s="2" t="s">
        <v>11</v>
      </c>
      <c r="C5" s="3">
        <f>G14+H14</f>
        <v>234233.51</v>
      </c>
      <c r="D5" s="1" t="s">
        <v>7</v>
      </c>
      <c r="E5" s="1" t="s">
        <v>12</v>
      </c>
      <c r="F5" s="1">
        <v>19290.6</v>
      </c>
      <c r="G5" s="1">
        <v>17141.62</v>
      </c>
      <c r="H5" s="1">
        <v>4015.53</v>
      </c>
    </row>
    <row r="6" spans="2:7" ht="12.75">
      <c r="B6" s="2" t="s">
        <v>13</v>
      </c>
      <c r="C6" s="1">
        <f>C8+C9</f>
        <v>454121.21</v>
      </c>
      <c r="D6" s="1" t="s">
        <v>7</v>
      </c>
      <c r="E6" s="1" t="s">
        <v>14</v>
      </c>
      <c r="F6" s="1">
        <v>19290.6</v>
      </c>
      <c r="G6" s="1">
        <v>17536</v>
      </c>
    </row>
    <row r="7" spans="2:7" ht="12.75">
      <c r="B7" s="2" t="s">
        <v>15</v>
      </c>
      <c r="D7" s="1"/>
      <c r="E7" s="1" t="s">
        <v>16</v>
      </c>
      <c r="F7" s="1">
        <v>19290.6</v>
      </c>
      <c r="G7" s="1">
        <v>23290.85</v>
      </c>
    </row>
    <row r="8" spans="2:16" ht="12.75">
      <c r="B8" s="2" t="s">
        <v>17</v>
      </c>
      <c r="C8" s="3">
        <f>C29</f>
        <v>333448.21</v>
      </c>
      <c r="D8" s="1" t="s">
        <v>7</v>
      </c>
      <c r="E8" s="3" t="s">
        <v>18</v>
      </c>
      <c r="F8" s="3">
        <v>19290.6</v>
      </c>
      <c r="G8" s="3">
        <v>13553.24</v>
      </c>
      <c r="H8" s="3">
        <v>1581.3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120673</v>
      </c>
      <c r="D9" s="1" t="s">
        <v>7</v>
      </c>
      <c r="E9" s="1" t="s">
        <v>20</v>
      </c>
      <c r="F9" s="1">
        <v>19290.6</v>
      </c>
      <c r="G9" s="1">
        <v>19756.57</v>
      </c>
    </row>
    <row r="10" spans="2:7" ht="12.75">
      <c r="B10" s="2"/>
      <c r="D10" s="1"/>
      <c r="E10" s="1" t="s">
        <v>21</v>
      </c>
      <c r="F10" s="1">
        <v>19290.6</v>
      </c>
      <c r="G10" s="1">
        <v>15781.75</v>
      </c>
    </row>
    <row r="11" spans="2:7" ht="12.75">
      <c r="B11" s="2"/>
      <c r="D11" s="1"/>
      <c r="E11" s="1" t="s">
        <v>22</v>
      </c>
      <c r="F11" s="1">
        <v>19290.6</v>
      </c>
      <c r="G11" s="1">
        <v>20068.26</v>
      </c>
    </row>
    <row r="12" spans="2:8" ht="12.75">
      <c r="B12" s="2" t="s">
        <v>23</v>
      </c>
      <c r="C12" s="1">
        <v>24902.32</v>
      </c>
      <c r="D12" s="1" t="s">
        <v>7</v>
      </c>
      <c r="E12" s="1" t="s">
        <v>24</v>
      </c>
      <c r="F12" s="1">
        <v>19290.6</v>
      </c>
      <c r="G12" s="1">
        <v>17398.75</v>
      </c>
      <c r="H12" s="1">
        <v>1089.9</v>
      </c>
    </row>
    <row r="13" spans="2:7" ht="12.75">
      <c r="B13" s="2" t="s">
        <v>25</v>
      </c>
      <c r="C13" s="1">
        <f>C3+C5-C6</f>
        <v>-219847.36000000002</v>
      </c>
      <c r="D13" s="1" t="s">
        <v>7</v>
      </c>
      <c r="E13" s="1" t="s">
        <v>26</v>
      </c>
      <c r="F13" s="1">
        <v>19290.6</v>
      </c>
      <c r="G13" s="1">
        <v>18581.88</v>
      </c>
    </row>
    <row r="14" spans="2:8" ht="12.75">
      <c r="B14" s="2"/>
      <c r="D14" s="1"/>
      <c r="F14" s="3">
        <f>F2+F3+F4+F5+F6+F7+F8+F9+F10+F11+F12+F13</f>
        <v>231487.20000000004</v>
      </c>
      <c r="G14" s="3">
        <f>G2+G3+G4+G5+G6+G7+G8+G9+G10+G11+G12+G13</f>
        <v>227171.30000000002</v>
      </c>
      <c r="H14" s="3">
        <f>H2+H3+H4+H5+H6+H7+H8+H9+H10+H11+H12+H13</f>
        <v>7062.210000000001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53462.52</v>
      </c>
      <c r="E17" s="9">
        <v>4455.21</v>
      </c>
      <c r="F17" s="9">
        <v>4455.21</v>
      </c>
      <c r="G17" s="9">
        <v>4455.21</v>
      </c>
      <c r="H17" s="9">
        <v>4455.21</v>
      </c>
      <c r="I17" s="9">
        <v>4455.21</v>
      </c>
      <c r="J17" s="9">
        <v>4455.21</v>
      </c>
      <c r="K17" s="9">
        <v>4455.21</v>
      </c>
      <c r="L17" s="9">
        <v>4455.21</v>
      </c>
      <c r="M17" s="9">
        <v>4455.21</v>
      </c>
      <c r="N17" s="9">
        <v>4455.21</v>
      </c>
      <c r="O17" s="9">
        <v>4455.21</v>
      </c>
      <c r="P17" s="9">
        <v>4455.21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1653.4799999999998</v>
      </c>
      <c r="E18" s="9">
        <v>137.79</v>
      </c>
      <c r="F18" s="9">
        <v>137.79</v>
      </c>
      <c r="G18" s="9">
        <v>137.79</v>
      </c>
      <c r="H18" s="9">
        <v>137.79</v>
      </c>
      <c r="I18" s="9">
        <v>137.79</v>
      </c>
      <c r="J18" s="9">
        <v>137.79</v>
      </c>
      <c r="K18" s="9">
        <v>137.79</v>
      </c>
      <c r="L18" s="9">
        <v>137.79</v>
      </c>
      <c r="M18" s="9">
        <v>137.79</v>
      </c>
      <c r="N18" s="9">
        <v>137.79</v>
      </c>
      <c r="O18" s="9">
        <v>137.79</v>
      </c>
      <c r="P18" s="9">
        <v>137.79</v>
      </c>
    </row>
    <row r="19" spans="1:16" ht="12.75">
      <c r="A19" s="21">
        <v>3</v>
      </c>
      <c r="B19" s="12" t="s">
        <v>37</v>
      </c>
      <c r="C19" s="9">
        <f t="shared" si="0"/>
        <v>4286.799999999999</v>
      </c>
      <c r="E19" s="13">
        <v>0</v>
      </c>
      <c r="F19" s="13">
        <v>0</v>
      </c>
      <c r="G19" s="13">
        <v>428.68</v>
      </c>
      <c r="H19" s="13">
        <v>428.68</v>
      </c>
      <c r="I19" s="13">
        <v>428.68</v>
      </c>
      <c r="J19" s="13">
        <v>428.68</v>
      </c>
      <c r="K19" s="13">
        <v>428.68</v>
      </c>
      <c r="L19" s="13">
        <v>428.68</v>
      </c>
      <c r="M19" s="13">
        <v>428.68</v>
      </c>
      <c r="N19" s="13">
        <v>428.68</v>
      </c>
      <c r="O19" s="13">
        <v>428.68</v>
      </c>
      <c r="P19" s="13">
        <v>428.68</v>
      </c>
    </row>
    <row r="20" spans="1:16" ht="12.75">
      <c r="A20" s="19">
        <v>4</v>
      </c>
      <c r="B20" s="22" t="s">
        <v>64</v>
      </c>
      <c r="C20" s="9">
        <f t="shared" si="0"/>
        <v>1224.08</v>
      </c>
      <c r="E20" s="5">
        <v>367.2</v>
      </c>
      <c r="F20" s="5">
        <v>367.2</v>
      </c>
      <c r="G20" s="5">
        <v>367.2</v>
      </c>
      <c r="H20" s="5">
        <v>0</v>
      </c>
      <c r="I20" s="5">
        <v>0</v>
      </c>
      <c r="J20" s="5">
        <v>0</v>
      </c>
      <c r="K20" s="5"/>
      <c r="L20" s="5"/>
      <c r="M20" s="5"/>
      <c r="N20" s="5"/>
      <c r="O20" s="5">
        <v>61.24</v>
      </c>
      <c r="P20" s="5">
        <v>61.24</v>
      </c>
    </row>
    <row r="21" spans="1:16" ht="22.5">
      <c r="A21" s="20">
        <v>5</v>
      </c>
      <c r="B21" s="12" t="s">
        <v>39</v>
      </c>
      <c r="C21" s="9">
        <f t="shared" si="0"/>
        <v>34906.80000000001</v>
      </c>
      <c r="E21" s="5">
        <v>2908.9</v>
      </c>
      <c r="F21" s="5">
        <v>2908.9</v>
      </c>
      <c r="G21" s="5">
        <v>2908.9</v>
      </c>
      <c r="H21" s="5">
        <v>2908.9</v>
      </c>
      <c r="I21" s="5">
        <v>2908.9</v>
      </c>
      <c r="J21" s="5">
        <v>2908.9</v>
      </c>
      <c r="K21" s="5">
        <v>2908.9</v>
      </c>
      <c r="L21" s="5">
        <v>2908.9</v>
      </c>
      <c r="M21" s="5">
        <v>2908.9</v>
      </c>
      <c r="N21" s="5">
        <v>2908.9</v>
      </c>
      <c r="O21" s="5">
        <v>2908.9</v>
      </c>
      <c r="P21" s="5">
        <v>2908.9</v>
      </c>
    </row>
    <row r="22" spans="1:16" ht="22.5">
      <c r="A22" s="21">
        <v>6</v>
      </c>
      <c r="B22" s="12" t="s">
        <v>41</v>
      </c>
      <c r="C22" s="9">
        <f t="shared" si="0"/>
        <v>13227.839999999998</v>
      </c>
      <c r="E22" s="5">
        <v>1102.32</v>
      </c>
      <c r="F22" s="5">
        <v>1102.32</v>
      </c>
      <c r="G22" s="5">
        <v>1102.32</v>
      </c>
      <c r="H22" s="5">
        <v>1102.32</v>
      </c>
      <c r="I22" s="5">
        <v>1102.32</v>
      </c>
      <c r="J22" s="5">
        <v>1102.32</v>
      </c>
      <c r="K22" s="5">
        <v>1102.32</v>
      </c>
      <c r="L22" s="5">
        <v>1102.32</v>
      </c>
      <c r="M22" s="5">
        <v>1102.32</v>
      </c>
      <c r="N22" s="5">
        <v>1102.32</v>
      </c>
      <c r="O22" s="5">
        <v>1102.32</v>
      </c>
      <c r="P22" s="5">
        <v>1102.32</v>
      </c>
    </row>
    <row r="23" spans="1:16" ht="12.75">
      <c r="A23" s="19">
        <v>7</v>
      </c>
      <c r="B23" s="12" t="s">
        <v>65</v>
      </c>
      <c r="C23" s="9">
        <f t="shared" si="0"/>
        <v>1071.6999999999998</v>
      </c>
      <c r="E23" s="5">
        <v>76.55</v>
      </c>
      <c r="F23" s="5">
        <v>76.55</v>
      </c>
      <c r="G23" s="5">
        <v>76.55</v>
      </c>
      <c r="H23" s="5">
        <v>76.55</v>
      </c>
      <c r="I23" s="5">
        <v>76.55</v>
      </c>
      <c r="J23" s="5">
        <v>76.55</v>
      </c>
      <c r="K23" s="5">
        <v>76.55</v>
      </c>
      <c r="L23" s="5">
        <v>76.55</v>
      </c>
      <c r="M23" s="5">
        <v>76.55</v>
      </c>
      <c r="N23" s="5">
        <v>76.55</v>
      </c>
      <c r="O23" s="5">
        <v>229.65</v>
      </c>
      <c r="P23" s="5">
        <v>76.55</v>
      </c>
    </row>
    <row r="24" spans="1:16" ht="45">
      <c r="A24" s="20">
        <v>8</v>
      </c>
      <c r="B24" s="12" t="s">
        <v>66</v>
      </c>
      <c r="C24" s="9">
        <f t="shared" si="0"/>
        <v>42623.039999999986</v>
      </c>
      <c r="E24" s="15">
        <v>3551.92</v>
      </c>
      <c r="F24" s="15">
        <v>3551.92</v>
      </c>
      <c r="G24" s="15">
        <v>3551.92</v>
      </c>
      <c r="H24" s="15">
        <v>3551.92</v>
      </c>
      <c r="I24" s="15">
        <v>3551.92</v>
      </c>
      <c r="J24" s="15">
        <v>3551.92</v>
      </c>
      <c r="K24" s="15">
        <v>3551.92</v>
      </c>
      <c r="L24" s="15">
        <v>3551.92</v>
      </c>
      <c r="M24" s="15">
        <v>3551.92</v>
      </c>
      <c r="N24" s="15">
        <v>3551.92</v>
      </c>
      <c r="O24" s="15">
        <v>3551.92</v>
      </c>
      <c r="P24" s="15">
        <v>3551.92</v>
      </c>
    </row>
    <row r="25" spans="1:16" ht="12.75">
      <c r="A25" s="21">
        <v>9</v>
      </c>
      <c r="B25" s="16" t="s">
        <v>45</v>
      </c>
      <c r="C25" s="9">
        <f t="shared" si="0"/>
        <v>22046.400000000005</v>
      </c>
      <c r="E25" s="5">
        <v>1837.2</v>
      </c>
      <c r="F25" s="5">
        <v>1837.2</v>
      </c>
      <c r="G25" s="5">
        <v>1837.2</v>
      </c>
      <c r="H25" s="5">
        <v>1837.2</v>
      </c>
      <c r="I25" s="5">
        <v>1837.2</v>
      </c>
      <c r="J25" s="5">
        <v>1837.2</v>
      </c>
      <c r="K25" s="5">
        <v>1837.2</v>
      </c>
      <c r="L25" s="5">
        <v>1837.2</v>
      </c>
      <c r="M25" s="5">
        <v>1837.2</v>
      </c>
      <c r="N25" s="5">
        <v>1837.2</v>
      </c>
      <c r="O25" s="5">
        <v>1837.2</v>
      </c>
      <c r="P25" s="5">
        <v>1837.2</v>
      </c>
    </row>
    <row r="26" spans="1:16" ht="12.75">
      <c r="A26" s="19">
        <v>10</v>
      </c>
      <c r="B26" s="12" t="s">
        <v>47</v>
      </c>
      <c r="C26" s="9">
        <f t="shared" si="0"/>
        <v>143911.13</v>
      </c>
      <c r="E26" s="5">
        <v>3414.13</v>
      </c>
      <c r="F26" s="5">
        <v>3414.13</v>
      </c>
      <c r="G26" s="5">
        <v>30.62</v>
      </c>
      <c r="H26" s="5">
        <v>3415</v>
      </c>
      <c r="I26" s="5">
        <v>3415</v>
      </c>
      <c r="J26" s="5">
        <v>512.25</v>
      </c>
      <c r="K26" s="5">
        <v>17075</v>
      </c>
      <c r="L26" s="5">
        <v>40950</v>
      </c>
      <c r="M26" s="5">
        <v>40950</v>
      </c>
      <c r="N26" s="5">
        <v>10245</v>
      </c>
      <c r="O26" s="5">
        <v>10245</v>
      </c>
      <c r="P26" s="5">
        <v>10245</v>
      </c>
    </row>
    <row r="27" spans="1:16" ht="22.5">
      <c r="A27" s="20">
        <v>11</v>
      </c>
      <c r="B27" s="12" t="s">
        <v>49</v>
      </c>
      <c r="C27" s="9">
        <f t="shared" si="0"/>
        <v>1561.619999999999</v>
      </c>
      <c r="E27" s="5">
        <v>30.62</v>
      </c>
      <c r="F27" s="5">
        <v>30.62</v>
      </c>
      <c r="G27" s="5">
        <v>1224.8</v>
      </c>
      <c r="H27" s="5">
        <v>30.62</v>
      </c>
      <c r="I27" s="5">
        <v>30.62</v>
      </c>
      <c r="J27" s="5">
        <v>30.62</v>
      </c>
      <c r="K27" s="5">
        <v>30.62</v>
      </c>
      <c r="L27" s="5">
        <v>30.62</v>
      </c>
      <c r="M27" s="5">
        <v>30.62</v>
      </c>
      <c r="N27" s="5">
        <v>30.62</v>
      </c>
      <c r="O27" s="5">
        <v>30.62</v>
      </c>
      <c r="P27" s="5">
        <v>30.62</v>
      </c>
    </row>
    <row r="28" spans="1:16" ht="33.75">
      <c r="A28" s="21">
        <v>12</v>
      </c>
      <c r="B28" s="6" t="s">
        <v>51</v>
      </c>
      <c r="C28" s="9">
        <f t="shared" si="0"/>
        <v>13472.799999999997</v>
      </c>
      <c r="E28" s="15">
        <v>1224.8</v>
      </c>
      <c r="F28" s="15">
        <v>1224.8</v>
      </c>
      <c r="G28" s="15"/>
      <c r="H28" s="15">
        <v>1224.8</v>
      </c>
      <c r="I28" s="15">
        <v>1224.8</v>
      </c>
      <c r="J28" s="15">
        <v>1224.8</v>
      </c>
      <c r="K28" s="15">
        <v>1224.8</v>
      </c>
      <c r="L28" s="15">
        <v>1224.8</v>
      </c>
      <c r="M28" s="15">
        <v>1224.8</v>
      </c>
      <c r="N28" s="15">
        <v>1224.8</v>
      </c>
      <c r="O28" s="15">
        <v>1224.8</v>
      </c>
      <c r="P28" s="15">
        <v>1224.8</v>
      </c>
    </row>
    <row r="29" spans="1:16" ht="12.75">
      <c r="A29" s="19"/>
      <c r="B29" s="6" t="s">
        <v>52</v>
      </c>
      <c r="C29" s="15">
        <f>SUM(C17:C28)</f>
        <v>333448.21</v>
      </c>
      <c r="E29" s="15">
        <f aca="true" t="shared" si="1" ref="E29:P29">SUM(E17:E28)</f>
        <v>19106.64</v>
      </c>
      <c r="F29" s="15">
        <f t="shared" si="1"/>
        <v>19106.64</v>
      </c>
      <c r="G29" s="15">
        <f t="shared" si="1"/>
        <v>16121.19</v>
      </c>
      <c r="H29" s="15">
        <f t="shared" si="1"/>
        <v>19168.989999999998</v>
      </c>
      <c r="I29" s="15">
        <f t="shared" si="1"/>
        <v>19168.989999999998</v>
      </c>
      <c r="J29" s="15">
        <f t="shared" si="1"/>
        <v>16266.24</v>
      </c>
      <c r="K29" s="15">
        <f t="shared" si="1"/>
        <v>32828.99</v>
      </c>
      <c r="L29" s="15">
        <f t="shared" si="1"/>
        <v>56703.990000000005</v>
      </c>
      <c r="M29" s="15">
        <f t="shared" si="1"/>
        <v>56703.990000000005</v>
      </c>
      <c r="N29" s="15">
        <f t="shared" si="1"/>
        <v>25998.989999999998</v>
      </c>
      <c r="O29" s="15">
        <f t="shared" si="1"/>
        <v>26213.329999999998</v>
      </c>
      <c r="P29" s="15">
        <f t="shared" si="1"/>
        <v>26060.229999999996</v>
      </c>
    </row>
    <row r="30" spans="1:16" ht="12.75">
      <c r="A30" s="19">
        <v>13</v>
      </c>
      <c r="B30" s="5" t="s">
        <v>19</v>
      </c>
      <c r="C30" s="15">
        <f>C31+C32+C33+C34+C35</f>
        <v>120673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200</v>
      </c>
      <c r="J30" s="15">
        <f t="shared" si="2"/>
        <v>152</v>
      </c>
      <c r="K30" s="15">
        <f t="shared" si="2"/>
        <v>0</v>
      </c>
      <c r="L30" s="15">
        <f t="shared" si="2"/>
        <v>107921</v>
      </c>
      <c r="M30" s="15">
        <f t="shared" si="2"/>
        <v>6000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119</v>
      </c>
      <c r="C31" s="9">
        <f>E31+F31+G31+H31+I31+J31+K31+L31+M31+N31+O31+P31</f>
        <v>152</v>
      </c>
      <c r="E31" s="4"/>
      <c r="F31" s="4"/>
      <c r="G31" s="4"/>
      <c r="H31" s="4"/>
      <c r="I31" s="4"/>
      <c r="J31" s="4">
        <v>152</v>
      </c>
      <c r="K31" s="4"/>
      <c r="L31" s="4"/>
      <c r="M31" s="4"/>
      <c r="N31" s="4"/>
      <c r="O31" s="4"/>
      <c r="P31" s="4"/>
    </row>
    <row r="32" spans="1:16" ht="12.75">
      <c r="A32" s="4"/>
      <c r="B32" s="4" t="s">
        <v>423</v>
      </c>
      <c r="C32" s="9">
        <f>E32+F32+G32+H32+I32+J32+K32+L32+M32+N32+O32+P32</f>
        <v>200</v>
      </c>
      <c r="E32" s="4"/>
      <c r="F32" s="4"/>
      <c r="G32" s="4"/>
      <c r="H32" s="4"/>
      <c r="I32" s="4">
        <v>200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313</v>
      </c>
      <c r="C33" s="9">
        <f>E33+F33+G33+H33+I33+J33+K33+L33+M33+N33+O33+P33</f>
        <v>107921</v>
      </c>
      <c r="E33" s="4"/>
      <c r="F33" s="4"/>
      <c r="G33" s="4"/>
      <c r="H33" s="4"/>
      <c r="I33" s="4"/>
      <c r="J33" s="4"/>
      <c r="K33" s="4"/>
      <c r="L33" s="4">
        <v>107921</v>
      </c>
      <c r="M33" s="4"/>
      <c r="N33" s="4"/>
      <c r="O33" s="4"/>
      <c r="P33" s="4"/>
    </row>
    <row r="34" spans="1:16" ht="12.75">
      <c r="A34" s="4"/>
      <c r="B34" s="4" t="s">
        <v>145</v>
      </c>
      <c r="C34" s="9">
        <f>E34+F34+G34+H34+I34+J34+K34+L34+M34+N34+O34+P34</f>
        <v>6000</v>
      </c>
      <c r="E34" s="4"/>
      <c r="F34" s="4"/>
      <c r="G34" s="4"/>
      <c r="H34" s="4"/>
      <c r="I34" s="4"/>
      <c r="J34" s="4"/>
      <c r="K34" s="4"/>
      <c r="L34" s="4"/>
      <c r="M34" s="4">
        <v>6000</v>
      </c>
      <c r="N34" s="4"/>
      <c r="O34" s="4"/>
      <c r="P34" s="4"/>
    </row>
    <row r="35" spans="1:16" ht="12.75">
      <c r="A35" s="4"/>
      <c r="B35" s="4" t="s">
        <v>424</v>
      </c>
      <c r="C35" s="9">
        <f>E35+F35+G35+H35+I35+J35+K35+L35+M35+N35+O35+P35</f>
        <v>6400</v>
      </c>
      <c r="E35" s="4"/>
      <c r="F35" s="4"/>
      <c r="G35" s="4"/>
      <c r="H35" s="4"/>
      <c r="I35" s="4"/>
      <c r="J35" s="4"/>
      <c r="K35" s="4"/>
      <c r="L35" s="4"/>
      <c r="M35" s="4">
        <v>6400</v>
      </c>
      <c r="N35" s="4"/>
      <c r="O35" s="4"/>
      <c r="P35" s="4"/>
    </row>
    <row r="36" spans="1:16" ht="12.75">
      <c r="A36" s="4"/>
      <c r="B36" s="4" t="s">
        <v>56</v>
      </c>
      <c r="C36" s="17">
        <f>C29+C30</f>
        <v>454121.21</v>
      </c>
      <c r="E36" s="17">
        <f>E29+E30</f>
        <v>19106.64</v>
      </c>
      <c r="F36" s="17">
        <f aca="true" t="shared" si="3" ref="F36:P36">F29+F30</f>
        <v>19106.64</v>
      </c>
      <c r="G36" s="17">
        <f t="shared" si="3"/>
        <v>16121.19</v>
      </c>
      <c r="H36" s="17">
        <f t="shared" si="3"/>
        <v>19168.989999999998</v>
      </c>
      <c r="I36" s="17">
        <f t="shared" si="3"/>
        <v>19368.989999999998</v>
      </c>
      <c r="J36" s="17">
        <f t="shared" si="3"/>
        <v>16418.239999999998</v>
      </c>
      <c r="K36" s="17">
        <f t="shared" si="3"/>
        <v>32828.99</v>
      </c>
      <c r="L36" s="17">
        <f t="shared" si="3"/>
        <v>164624.99</v>
      </c>
      <c r="M36" s="17">
        <f t="shared" si="3"/>
        <v>62703.990000000005</v>
      </c>
      <c r="N36" s="17">
        <f t="shared" si="3"/>
        <v>25998.989999999998</v>
      </c>
      <c r="O36" s="17">
        <f t="shared" si="3"/>
        <v>26213.329999999998</v>
      </c>
      <c r="P36" s="17">
        <f t="shared" si="3"/>
        <v>26060.229999999996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R28" sqref="R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108</v>
      </c>
      <c r="F1" s="1" t="s">
        <v>2</v>
      </c>
      <c r="G1" s="1" t="s">
        <v>3</v>
      </c>
    </row>
    <row r="2" spans="2:7" ht="12.75">
      <c r="B2" s="2" t="s">
        <v>425</v>
      </c>
      <c r="D2" s="1"/>
      <c r="E2" s="1" t="s">
        <v>5</v>
      </c>
      <c r="F2" s="1">
        <v>18829.44</v>
      </c>
      <c r="G2" s="1">
        <v>11479.68</v>
      </c>
    </row>
    <row r="3" spans="2:7" ht="12.75">
      <c r="B3" s="2" t="s">
        <v>6</v>
      </c>
      <c r="C3" s="1">
        <v>74323.67</v>
      </c>
      <c r="D3" s="1" t="s">
        <v>7</v>
      </c>
      <c r="E3" s="1" t="s">
        <v>8</v>
      </c>
      <c r="F3" s="1">
        <v>18829.44</v>
      </c>
      <c r="G3" s="1">
        <v>17846.01</v>
      </c>
    </row>
    <row r="4" spans="2:7" ht="12.75">
      <c r="B4" s="2" t="s">
        <v>426</v>
      </c>
      <c r="C4" s="3">
        <f>F14</f>
        <v>225953.28</v>
      </c>
      <c r="D4" s="1" t="s">
        <v>7</v>
      </c>
      <c r="E4" s="1" t="s">
        <v>10</v>
      </c>
      <c r="F4" s="1">
        <v>18829.44</v>
      </c>
      <c r="G4" s="1">
        <v>25194.8</v>
      </c>
    </row>
    <row r="5" spans="2:7" ht="12.75">
      <c r="B5" s="2" t="s">
        <v>11</v>
      </c>
      <c r="C5" s="3">
        <f>G14+H14</f>
        <v>224245.71000000002</v>
      </c>
      <c r="D5" s="1" t="s">
        <v>7</v>
      </c>
      <c r="E5" s="1" t="s">
        <v>12</v>
      </c>
      <c r="F5" s="1">
        <v>18829.44</v>
      </c>
      <c r="G5" s="1">
        <v>18070.67</v>
      </c>
    </row>
    <row r="6" spans="2:8" ht="12.75">
      <c r="B6" s="2" t="s">
        <v>13</v>
      </c>
      <c r="C6" s="1">
        <f>C8+C9</f>
        <v>199562.52</v>
      </c>
      <c r="D6" s="1" t="s">
        <v>7</v>
      </c>
      <c r="E6" s="1" t="s">
        <v>14</v>
      </c>
      <c r="F6" s="1">
        <v>18829.44</v>
      </c>
      <c r="G6" s="1">
        <v>15847.02</v>
      </c>
      <c r="H6" s="1">
        <v>241.89</v>
      </c>
    </row>
    <row r="7" spans="2:8" ht="12.75">
      <c r="B7" s="2" t="s">
        <v>15</v>
      </c>
      <c r="D7" s="1"/>
      <c r="E7" s="1" t="s">
        <v>16</v>
      </c>
      <c r="F7" s="1">
        <v>18829.44</v>
      </c>
      <c r="G7" s="1">
        <v>16086.42</v>
      </c>
      <c r="H7" s="1">
        <v>0.02</v>
      </c>
    </row>
    <row r="8" spans="2:16" ht="12.75">
      <c r="B8" s="2" t="s">
        <v>17</v>
      </c>
      <c r="C8" s="3">
        <f>C29</f>
        <v>199562.52</v>
      </c>
      <c r="D8" s="1" t="s">
        <v>7</v>
      </c>
      <c r="E8" s="3" t="s">
        <v>18</v>
      </c>
      <c r="F8" s="3">
        <v>18829.44</v>
      </c>
      <c r="G8" s="3">
        <v>17597.16</v>
      </c>
      <c r="H8" s="3">
        <v>1000.02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18829.44</v>
      </c>
      <c r="G9" s="1">
        <v>17789.5</v>
      </c>
    </row>
    <row r="10" spans="2:7" ht="12.75">
      <c r="B10" s="2"/>
      <c r="D10" s="1"/>
      <c r="E10" s="1" t="s">
        <v>21</v>
      </c>
      <c r="F10" s="1">
        <v>18829.44</v>
      </c>
      <c r="G10" s="1">
        <v>18353.44</v>
      </c>
    </row>
    <row r="11" spans="2:8" ht="12.75">
      <c r="B11" s="2"/>
      <c r="D11" s="1"/>
      <c r="E11" s="1" t="s">
        <v>22</v>
      </c>
      <c r="F11" s="1">
        <v>18829.44</v>
      </c>
      <c r="G11" s="1">
        <v>23237.51</v>
      </c>
      <c r="H11" s="1">
        <v>0.02</v>
      </c>
    </row>
    <row r="12" spans="2:8" ht="12.75">
      <c r="B12" s="2" t="s">
        <v>23</v>
      </c>
      <c r="C12" s="1">
        <v>24636.87</v>
      </c>
      <c r="D12" s="1" t="s">
        <v>7</v>
      </c>
      <c r="E12" s="1" t="s">
        <v>24</v>
      </c>
      <c r="F12" s="1">
        <v>18829.44</v>
      </c>
      <c r="G12" s="1">
        <v>17048.78</v>
      </c>
      <c r="H12" s="1">
        <v>374.74</v>
      </c>
    </row>
    <row r="13" spans="2:8" ht="12.75">
      <c r="B13" s="2" t="s">
        <v>25</v>
      </c>
      <c r="C13" s="1">
        <f>C3+C5-C6</f>
        <v>99006.86000000002</v>
      </c>
      <c r="D13" s="1" t="s">
        <v>7</v>
      </c>
      <c r="E13" s="1" t="s">
        <v>26</v>
      </c>
      <c r="F13" s="1">
        <v>18829.44</v>
      </c>
      <c r="G13" s="1">
        <v>21700.59</v>
      </c>
      <c r="H13" s="1">
        <v>2377.44</v>
      </c>
    </row>
    <row r="14" spans="2:8" ht="12.75">
      <c r="B14" s="2"/>
      <c r="D14" s="1"/>
      <c r="F14" s="3">
        <f>F2+F3+F4+F5+F6+F7+F8+F9+F10+F11+F12+F13</f>
        <v>225953.28</v>
      </c>
      <c r="G14" s="3">
        <f>G2+G3+G4+G5+G6+G7+G8+G9+G10+G11+G12+G13</f>
        <v>220251.58000000002</v>
      </c>
      <c r="H14" s="3">
        <f>H2+H3+H4+H5+H6+H7+H8+H9+H10+H11+H12+H13</f>
        <v>3994.13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52184.39999999999</v>
      </c>
      <c r="E17" s="9">
        <v>4348.7</v>
      </c>
      <c r="F17" s="9">
        <v>4348.7</v>
      </c>
      <c r="G17" s="9">
        <v>4348.7</v>
      </c>
      <c r="H17" s="9">
        <v>4348.7</v>
      </c>
      <c r="I17" s="9">
        <v>4348.7</v>
      </c>
      <c r="J17" s="9">
        <v>4348.7</v>
      </c>
      <c r="K17" s="9">
        <v>4348.7</v>
      </c>
      <c r="L17" s="9">
        <v>4348.7</v>
      </c>
      <c r="M17" s="9">
        <v>4348.7</v>
      </c>
      <c r="N17" s="9">
        <v>4348.7</v>
      </c>
      <c r="O17" s="9">
        <v>4348.7</v>
      </c>
      <c r="P17" s="9">
        <v>4348.7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1614</v>
      </c>
      <c r="E18" s="9">
        <v>134.5</v>
      </c>
      <c r="F18" s="9">
        <v>134.5</v>
      </c>
      <c r="G18" s="9">
        <v>134.5</v>
      </c>
      <c r="H18" s="9">
        <v>134.5</v>
      </c>
      <c r="I18" s="9">
        <v>134.5</v>
      </c>
      <c r="J18" s="9">
        <v>134.5</v>
      </c>
      <c r="K18" s="9">
        <v>134.5</v>
      </c>
      <c r="L18" s="9">
        <v>134.5</v>
      </c>
      <c r="M18" s="9">
        <v>134.5</v>
      </c>
      <c r="N18" s="9">
        <v>134.5</v>
      </c>
      <c r="O18" s="9">
        <v>134.5</v>
      </c>
      <c r="P18" s="9">
        <v>134.5</v>
      </c>
    </row>
    <row r="19" spans="1:16" ht="12.75">
      <c r="A19" s="21">
        <v>3</v>
      </c>
      <c r="B19" s="12" t="s">
        <v>37</v>
      </c>
      <c r="C19" s="9">
        <f t="shared" si="0"/>
        <v>5021.16</v>
      </c>
      <c r="E19" s="13">
        <v>418.43</v>
      </c>
      <c r="F19" s="13">
        <v>418.43</v>
      </c>
      <c r="G19" s="13">
        <v>418.43</v>
      </c>
      <c r="H19" s="13">
        <v>418.43</v>
      </c>
      <c r="I19" s="13">
        <v>418.43</v>
      </c>
      <c r="J19" s="13">
        <v>418.43</v>
      </c>
      <c r="K19" s="13">
        <v>418.43</v>
      </c>
      <c r="L19" s="13">
        <v>418.43</v>
      </c>
      <c r="M19" s="13">
        <v>418.43</v>
      </c>
      <c r="N19" s="13">
        <v>418.43</v>
      </c>
      <c r="O19" s="13">
        <v>418.43</v>
      </c>
      <c r="P19" s="13">
        <v>418.43</v>
      </c>
    </row>
    <row r="20" spans="1:16" ht="12.75">
      <c r="A20" s="19">
        <v>4</v>
      </c>
      <c r="B20" s="22" t="s">
        <v>64</v>
      </c>
      <c r="C20" s="9">
        <f t="shared" si="0"/>
        <v>836.92</v>
      </c>
      <c r="E20" s="5">
        <v>0</v>
      </c>
      <c r="F20" s="5">
        <v>358.68</v>
      </c>
      <c r="G20" s="5">
        <v>358.68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59.78</v>
      </c>
      <c r="P20" s="5">
        <v>59.78</v>
      </c>
    </row>
    <row r="21" spans="1:16" ht="22.5">
      <c r="A21" s="20">
        <v>5</v>
      </c>
      <c r="B21" s="12" t="s">
        <v>39</v>
      </c>
      <c r="C21" s="9">
        <f t="shared" si="0"/>
        <v>34072.32</v>
      </c>
      <c r="E21" s="5">
        <v>2839.36</v>
      </c>
      <c r="F21" s="5">
        <v>2839.36</v>
      </c>
      <c r="G21" s="5">
        <v>2839.36</v>
      </c>
      <c r="H21" s="5">
        <v>2839.36</v>
      </c>
      <c r="I21" s="5">
        <v>2839.36</v>
      </c>
      <c r="J21" s="5">
        <v>2839.36</v>
      </c>
      <c r="K21" s="5">
        <v>2839.36</v>
      </c>
      <c r="L21" s="5">
        <v>2839.36</v>
      </c>
      <c r="M21" s="5">
        <v>2839.36</v>
      </c>
      <c r="N21" s="5">
        <v>2839.36</v>
      </c>
      <c r="O21" s="5">
        <v>2839.36</v>
      </c>
      <c r="P21" s="5">
        <v>2839.36</v>
      </c>
    </row>
    <row r="22" spans="1:16" ht="22.5">
      <c r="A22" s="21">
        <v>6</v>
      </c>
      <c r="B22" s="12" t="s">
        <v>41</v>
      </c>
      <c r="C22" s="9">
        <f t="shared" si="0"/>
        <v>12911.639999999998</v>
      </c>
      <c r="E22" s="5">
        <v>1075.97</v>
      </c>
      <c r="F22" s="5">
        <v>1075.97</v>
      </c>
      <c r="G22" s="5">
        <v>1075.97</v>
      </c>
      <c r="H22" s="5">
        <v>1075.97</v>
      </c>
      <c r="I22" s="5">
        <v>1075.97</v>
      </c>
      <c r="J22" s="5">
        <v>1075.97</v>
      </c>
      <c r="K22" s="5">
        <v>1075.97</v>
      </c>
      <c r="L22" s="5">
        <v>1075.97</v>
      </c>
      <c r="M22" s="5">
        <v>1075.97</v>
      </c>
      <c r="N22" s="5">
        <v>1075.97</v>
      </c>
      <c r="O22" s="5">
        <v>1075.97</v>
      </c>
      <c r="P22" s="5">
        <v>1075.97</v>
      </c>
    </row>
    <row r="23" spans="1:16" ht="12.75">
      <c r="A23" s="19">
        <v>7</v>
      </c>
      <c r="B23" s="12" t="s">
        <v>65</v>
      </c>
      <c r="C23" s="9">
        <f t="shared" si="0"/>
        <v>1046.0800000000002</v>
      </c>
      <c r="E23" s="5">
        <v>74.72</v>
      </c>
      <c r="F23" s="5">
        <v>74.72</v>
      </c>
      <c r="G23" s="5">
        <v>74.72</v>
      </c>
      <c r="H23" s="5">
        <v>74.72</v>
      </c>
      <c r="I23" s="5">
        <v>74.72</v>
      </c>
      <c r="J23" s="5">
        <v>74.72</v>
      </c>
      <c r="K23" s="5">
        <v>74.72</v>
      </c>
      <c r="L23" s="5">
        <v>74.72</v>
      </c>
      <c r="M23" s="5">
        <v>74.72</v>
      </c>
      <c r="N23" s="5">
        <v>74.72</v>
      </c>
      <c r="O23" s="5">
        <v>224.16</v>
      </c>
      <c r="P23" s="5">
        <v>74.72</v>
      </c>
    </row>
    <row r="24" spans="1:16" ht="45">
      <c r="A24" s="20">
        <v>8</v>
      </c>
      <c r="B24" s="12" t="s">
        <v>66</v>
      </c>
      <c r="C24" s="9">
        <f t="shared" si="0"/>
        <v>41604.12000000002</v>
      </c>
      <c r="E24" s="15">
        <v>3467.01</v>
      </c>
      <c r="F24" s="15">
        <v>3467.01</v>
      </c>
      <c r="G24" s="15">
        <v>3467.01</v>
      </c>
      <c r="H24" s="15">
        <v>3467.01</v>
      </c>
      <c r="I24" s="15">
        <v>3467.01</v>
      </c>
      <c r="J24" s="15">
        <v>3467.01</v>
      </c>
      <c r="K24" s="15">
        <v>3467.01</v>
      </c>
      <c r="L24" s="15">
        <v>3467.01</v>
      </c>
      <c r="M24" s="15">
        <v>3467.01</v>
      </c>
      <c r="N24" s="15">
        <v>3467.01</v>
      </c>
      <c r="O24" s="15">
        <v>3467.01</v>
      </c>
      <c r="P24" s="15">
        <v>3467.01</v>
      </c>
    </row>
    <row r="25" spans="1:16" ht="12.75">
      <c r="A25" s="21">
        <v>9</v>
      </c>
      <c r="B25" s="16" t="s">
        <v>45</v>
      </c>
      <c r="C25" s="9">
        <f t="shared" si="0"/>
        <v>21519.36</v>
      </c>
      <c r="E25" s="5">
        <v>1793.28</v>
      </c>
      <c r="F25" s="5">
        <v>1793.28</v>
      </c>
      <c r="G25" s="5">
        <v>1793.28</v>
      </c>
      <c r="H25" s="5">
        <v>1793.28</v>
      </c>
      <c r="I25" s="5">
        <v>1793.28</v>
      </c>
      <c r="J25" s="5">
        <v>1793.28</v>
      </c>
      <c r="K25" s="5">
        <v>1793.28</v>
      </c>
      <c r="L25" s="5">
        <v>1793.28</v>
      </c>
      <c r="M25" s="5">
        <v>1793.28</v>
      </c>
      <c r="N25" s="5">
        <v>1793.28</v>
      </c>
      <c r="O25" s="5">
        <v>1793.28</v>
      </c>
      <c r="P25" s="5">
        <v>1793.28</v>
      </c>
    </row>
    <row r="26" spans="1:16" ht="12.75">
      <c r="A26" s="19">
        <v>10</v>
      </c>
      <c r="B26" s="12" t="s">
        <v>47</v>
      </c>
      <c r="C26" s="9">
        <f t="shared" si="0"/>
        <v>14047.6</v>
      </c>
      <c r="E26" s="5">
        <v>896.64</v>
      </c>
      <c r="F26" s="5">
        <v>0</v>
      </c>
      <c r="G26" s="5">
        <v>0</v>
      </c>
      <c r="H26" s="5">
        <v>896.64</v>
      </c>
      <c r="I26" s="5">
        <v>1793.4</v>
      </c>
      <c r="J26" s="5">
        <v>1793.4</v>
      </c>
      <c r="K26" s="5">
        <v>1793.28</v>
      </c>
      <c r="L26" s="5">
        <v>1793.28</v>
      </c>
      <c r="M26" s="5">
        <v>896.64</v>
      </c>
      <c r="N26" s="5">
        <v>1793.28</v>
      </c>
      <c r="O26" s="5">
        <v>597.76</v>
      </c>
      <c r="P26" s="5">
        <v>1793.28</v>
      </c>
    </row>
    <row r="27" spans="1:16" ht="22.5">
      <c r="A27" s="20">
        <v>11</v>
      </c>
      <c r="B27" s="12" t="s">
        <v>49</v>
      </c>
      <c r="C27" s="9">
        <f t="shared" si="0"/>
        <v>358.6799999999999</v>
      </c>
      <c r="E27" s="5">
        <v>29.89</v>
      </c>
      <c r="F27" s="5">
        <v>29.89</v>
      </c>
      <c r="G27" s="5">
        <v>29.89</v>
      </c>
      <c r="H27" s="5">
        <v>29.89</v>
      </c>
      <c r="I27" s="5">
        <v>29.89</v>
      </c>
      <c r="J27" s="5">
        <v>29.89</v>
      </c>
      <c r="K27" s="5">
        <v>29.89</v>
      </c>
      <c r="L27" s="5">
        <v>29.89</v>
      </c>
      <c r="M27" s="5">
        <v>29.89</v>
      </c>
      <c r="N27" s="5">
        <v>29.89</v>
      </c>
      <c r="O27" s="5">
        <v>29.89</v>
      </c>
      <c r="P27" s="5">
        <v>29.89</v>
      </c>
    </row>
    <row r="28" spans="1:16" ht="33.75">
      <c r="A28" s="21">
        <v>12</v>
      </c>
      <c r="B28" s="6" t="s">
        <v>51</v>
      </c>
      <c r="C28" s="9">
        <f t="shared" si="0"/>
        <v>14346.240000000003</v>
      </c>
      <c r="E28" s="15">
        <v>1195.52</v>
      </c>
      <c r="F28" s="15">
        <v>1195.52</v>
      </c>
      <c r="G28" s="15">
        <v>1195.52</v>
      </c>
      <c r="H28" s="15">
        <v>1195.52</v>
      </c>
      <c r="I28" s="15">
        <v>1195.52</v>
      </c>
      <c r="J28" s="15">
        <v>1195.52</v>
      </c>
      <c r="K28" s="15">
        <v>1195.52</v>
      </c>
      <c r="L28" s="15">
        <v>1195.52</v>
      </c>
      <c r="M28" s="15">
        <v>1195.52</v>
      </c>
      <c r="N28" s="15">
        <v>1195.52</v>
      </c>
      <c r="O28" s="15">
        <v>1195.52</v>
      </c>
      <c r="P28" s="15">
        <v>1195.52</v>
      </c>
    </row>
    <row r="29" spans="1:16" ht="12.75">
      <c r="A29" s="19"/>
      <c r="B29" s="6" t="s">
        <v>52</v>
      </c>
      <c r="C29" s="15">
        <f>SUM(C17:C28)</f>
        <v>199562.52</v>
      </c>
      <c r="E29" s="15">
        <f>SUM(E17:E28)</f>
        <v>16274.019999999999</v>
      </c>
      <c r="F29" s="15">
        <f>SUM(F17:F28)</f>
        <v>15736.06</v>
      </c>
      <c r="G29" s="15">
        <f>SUM(G17:G28)</f>
        <v>15736.06</v>
      </c>
      <c r="H29" s="15">
        <f aca="true" t="shared" si="1" ref="H29:P29">SUM(H17:H28)</f>
        <v>16274.019999999999</v>
      </c>
      <c r="I29" s="15">
        <f t="shared" si="1"/>
        <v>17170.78</v>
      </c>
      <c r="J29" s="15">
        <f t="shared" si="1"/>
        <v>17170.78</v>
      </c>
      <c r="K29" s="15">
        <f t="shared" si="1"/>
        <v>17170.66</v>
      </c>
      <c r="L29" s="15">
        <f t="shared" si="1"/>
        <v>17170.66</v>
      </c>
      <c r="M29" s="15">
        <f t="shared" si="1"/>
        <v>16274.019999999999</v>
      </c>
      <c r="N29" s="15">
        <f t="shared" si="1"/>
        <v>17170.66</v>
      </c>
      <c r="O29" s="15">
        <f t="shared" si="1"/>
        <v>16184.36</v>
      </c>
      <c r="P29" s="15">
        <f t="shared" si="1"/>
        <v>17230.44</v>
      </c>
    </row>
    <row r="30" spans="1:16" ht="12.75">
      <c r="A30" s="19">
        <v>13</v>
      </c>
      <c r="B30" s="5" t="s">
        <v>19</v>
      </c>
      <c r="C30" s="15">
        <f>C31+C32+C33+C34</f>
        <v>0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199562.52</v>
      </c>
      <c r="E35" s="17">
        <f>E29+E30</f>
        <v>16274.019999999999</v>
      </c>
      <c r="F35" s="17">
        <f aca="true" t="shared" si="3" ref="F35:P35">F29+F30</f>
        <v>15736.06</v>
      </c>
      <c r="G35" s="17">
        <f t="shared" si="3"/>
        <v>15736.06</v>
      </c>
      <c r="H35" s="17">
        <f t="shared" si="3"/>
        <v>16274.019999999999</v>
      </c>
      <c r="I35" s="17">
        <f t="shared" si="3"/>
        <v>17170.78</v>
      </c>
      <c r="J35" s="17">
        <f t="shared" si="3"/>
        <v>17170.78</v>
      </c>
      <c r="K35" s="17">
        <f t="shared" si="3"/>
        <v>17170.66</v>
      </c>
      <c r="L35" s="17">
        <f t="shared" si="3"/>
        <v>17170.66</v>
      </c>
      <c r="M35" s="17">
        <f t="shared" si="3"/>
        <v>16274.019999999999</v>
      </c>
      <c r="N35" s="17">
        <f t="shared" si="3"/>
        <v>17170.66</v>
      </c>
      <c r="O35" s="17">
        <f t="shared" si="3"/>
        <v>16184.36</v>
      </c>
      <c r="P35" s="17">
        <f t="shared" si="3"/>
        <v>17230.44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D22" sqref="D22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269</v>
      </c>
      <c r="F1" s="1" t="s">
        <v>2</v>
      </c>
      <c r="G1" s="1" t="s">
        <v>3</v>
      </c>
    </row>
    <row r="2" spans="2:7" ht="12.75">
      <c r="B2" s="2" t="s">
        <v>427</v>
      </c>
      <c r="D2" s="1"/>
      <c r="E2" s="1" t="s">
        <v>5</v>
      </c>
      <c r="F2" s="1">
        <v>424.57</v>
      </c>
      <c r="G2" s="1">
        <v>0</v>
      </c>
    </row>
    <row r="3" spans="2:7" ht="12.75">
      <c r="B3" s="2" t="s">
        <v>6</v>
      </c>
      <c r="C3" s="1">
        <v>-7235.77</v>
      </c>
      <c r="D3" s="1" t="s">
        <v>7</v>
      </c>
      <c r="E3" s="1" t="s">
        <v>8</v>
      </c>
      <c r="F3" s="1">
        <v>424.57</v>
      </c>
      <c r="G3" s="1">
        <v>0</v>
      </c>
    </row>
    <row r="4" spans="2:7" ht="12.75">
      <c r="B4" s="2" t="s">
        <v>9</v>
      </c>
      <c r="C4" s="3">
        <f>F14</f>
        <v>5094.84</v>
      </c>
      <c r="D4" s="1" t="s">
        <v>7</v>
      </c>
      <c r="E4" s="1" t="s">
        <v>10</v>
      </c>
      <c r="F4" s="1">
        <v>424.57</v>
      </c>
      <c r="G4" s="1">
        <v>0</v>
      </c>
    </row>
    <row r="5" spans="2:7" ht="12.75">
      <c r="B5" s="2" t="s">
        <v>11</v>
      </c>
      <c r="C5" s="3">
        <f>G14+H14</f>
        <v>2921.62</v>
      </c>
      <c r="D5" s="1" t="s">
        <v>7</v>
      </c>
      <c r="E5" s="1" t="s">
        <v>12</v>
      </c>
      <c r="F5" s="1">
        <v>424.57</v>
      </c>
      <c r="G5" s="1">
        <v>744.86</v>
      </c>
    </row>
    <row r="6" spans="2:7" ht="12.75">
      <c r="B6" s="2" t="s">
        <v>13</v>
      </c>
      <c r="C6" s="1">
        <f>C8+C9</f>
        <v>5094.72</v>
      </c>
      <c r="D6" s="1" t="s">
        <v>7</v>
      </c>
      <c r="E6" s="1" t="s">
        <v>14</v>
      </c>
      <c r="F6" s="1">
        <v>424.57</v>
      </c>
      <c r="G6" s="1">
        <v>0</v>
      </c>
    </row>
    <row r="7" spans="2:6" ht="12.75">
      <c r="B7" s="2" t="s">
        <v>15</v>
      </c>
      <c r="D7" s="1"/>
      <c r="E7" s="1" t="s">
        <v>16</v>
      </c>
      <c r="F7" s="1">
        <v>424.57</v>
      </c>
    </row>
    <row r="8" spans="2:16" ht="12.75">
      <c r="B8" s="2" t="s">
        <v>17</v>
      </c>
      <c r="C8" s="3">
        <f>C27</f>
        <v>5094.72</v>
      </c>
      <c r="D8" s="1" t="s">
        <v>7</v>
      </c>
      <c r="E8" s="3" t="s">
        <v>18</v>
      </c>
      <c r="F8" s="3">
        <v>424.57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424.57</v>
      </c>
      <c r="G9" s="1">
        <v>1833.2</v>
      </c>
    </row>
    <row r="10" spans="2:6" ht="12.75">
      <c r="B10" s="2"/>
      <c r="D10" s="1"/>
      <c r="E10" s="1" t="s">
        <v>21</v>
      </c>
      <c r="F10" s="1">
        <v>424.57</v>
      </c>
    </row>
    <row r="11" spans="2:6" ht="12.75">
      <c r="B11" s="2"/>
      <c r="D11" s="1"/>
      <c r="E11" s="1" t="s">
        <v>22</v>
      </c>
      <c r="F11" s="1">
        <v>424.57</v>
      </c>
    </row>
    <row r="12" spans="2:6" ht="12.75">
      <c r="B12" s="2" t="s">
        <v>23</v>
      </c>
      <c r="C12" s="1">
        <v>14700.67</v>
      </c>
      <c r="D12" s="1" t="s">
        <v>7</v>
      </c>
      <c r="E12" s="1" t="s">
        <v>24</v>
      </c>
      <c r="F12" s="1">
        <v>424.57</v>
      </c>
    </row>
    <row r="13" spans="2:7" ht="12.75">
      <c r="B13" s="2" t="s">
        <v>25</v>
      </c>
      <c r="C13" s="1">
        <f>C3+C5-C6</f>
        <v>-9408.87</v>
      </c>
      <c r="D13" s="1" t="s">
        <v>7</v>
      </c>
      <c r="E13" s="1" t="s">
        <v>26</v>
      </c>
      <c r="F13" s="1">
        <v>424.57</v>
      </c>
      <c r="G13" s="1">
        <v>343.56</v>
      </c>
    </row>
    <row r="14" spans="2:8" ht="12.75">
      <c r="B14" s="2"/>
      <c r="D14" s="1"/>
      <c r="F14" s="3">
        <f>F2+F3+F4+F5+F6+F7+F8+F9+F10+F11+F12+F13</f>
        <v>5094.84</v>
      </c>
      <c r="G14" s="3">
        <f>G2+G3+G4+G5+G6+G7+G8+G9+G10+G11+G12+G13</f>
        <v>2921.62</v>
      </c>
      <c r="H14" s="3">
        <f>H2+H3+H4+H5+H6+H7+H8+H9+H10+H11+H12+H13</f>
        <v>0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1868.76</v>
      </c>
      <c r="E17" s="9">
        <v>155.73</v>
      </c>
      <c r="F17" s="9">
        <v>155.73</v>
      </c>
      <c r="G17" s="9">
        <v>155.73</v>
      </c>
      <c r="H17" s="9">
        <v>155.73</v>
      </c>
      <c r="I17" s="9">
        <v>155.73</v>
      </c>
      <c r="J17" s="9">
        <v>155.73</v>
      </c>
      <c r="K17" s="9">
        <v>155.73</v>
      </c>
      <c r="L17" s="9">
        <v>155.73</v>
      </c>
      <c r="M17" s="9">
        <v>155.73</v>
      </c>
      <c r="N17" s="9">
        <v>155.73</v>
      </c>
      <c r="O17" s="9">
        <v>155.73</v>
      </c>
      <c r="P17" s="9">
        <v>155.73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93.96</v>
      </c>
      <c r="E18" s="9">
        <v>7.83</v>
      </c>
      <c r="F18" s="9">
        <v>7.83</v>
      </c>
      <c r="G18" s="9">
        <v>7.83</v>
      </c>
      <c r="H18" s="9">
        <v>7.83</v>
      </c>
      <c r="I18" s="9">
        <v>7.83</v>
      </c>
      <c r="J18" s="9">
        <v>7.83</v>
      </c>
      <c r="K18" s="9">
        <v>7.83</v>
      </c>
      <c r="L18" s="9">
        <v>7.83</v>
      </c>
      <c r="M18" s="9">
        <v>7.83</v>
      </c>
      <c r="N18" s="9">
        <v>7.83</v>
      </c>
      <c r="O18" s="9">
        <v>7.83</v>
      </c>
      <c r="P18" s="9">
        <v>7.83</v>
      </c>
    </row>
    <row r="19" spans="1:16" ht="12.75">
      <c r="A19" s="11" t="s">
        <v>36</v>
      </c>
      <c r="B19" s="12" t="s">
        <v>37</v>
      </c>
      <c r="C19" s="9">
        <f t="shared" si="0"/>
        <v>292.32000000000005</v>
      </c>
      <c r="E19" s="13">
        <v>24.36</v>
      </c>
      <c r="F19" s="13">
        <v>24.36</v>
      </c>
      <c r="G19" s="13">
        <v>24.36</v>
      </c>
      <c r="H19" s="13">
        <v>24.36</v>
      </c>
      <c r="I19" s="13">
        <v>24.36</v>
      </c>
      <c r="J19" s="13">
        <v>24.36</v>
      </c>
      <c r="K19" s="13">
        <v>24.36</v>
      </c>
      <c r="L19" s="13">
        <v>24.36</v>
      </c>
      <c r="M19" s="13">
        <v>24.36</v>
      </c>
      <c r="N19" s="13">
        <v>24.36</v>
      </c>
      <c r="O19" s="13">
        <v>24.36</v>
      </c>
      <c r="P19" s="13">
        <v>24.36</v>
      </c>
    </row>
    <row r="20" spans="1:16" ht="22.5">
      <c r="A20" s="4" t="s">
        <v>38</v>
      </c>
      <c r="B20" s="12" t="s">
        <v>39</v>
      </c>
      <c r="C20" s="9">
        <f t="shared" si="0"/>
        <v>334.0799999999999</v>
      </c>
      <c r="E20" s="5">
        <v>27.84</v>
      </c>
      <c r="F20" s="5">
        <v>27.84</v>
      </c>
      <c r="G20" s="5">
        <v>27.84</v>
      </c>
      <c r="H20" s="5">
        <v>27.84</v>
      </c>
      <c r="I20" s="5">
        <v>27.84</v>
      </c>
      <c r="J20" s="5">
        <v>27.84</v>
      </c>
      <c r="K20" s="5">
        <v>27.84</v>
      </c>
      <c r="L20" s="5">
        <v>27.84</v>
      </c>
      <c r="M20" s="5">
        <v>27.84</v>
      </c>
      <c r="N20" s="5">
        <v>27.84</v>
      </c>
      <c r="O20" s="5">
        <v>27.84</v>
      </c>
      <c r="P20" s="5">
        <v>27.84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1670.4000000000003</v>
      </c>
      <c r="E23" s="5">
        <v>139.2</v>
      </c>
      <c r="F23" s="5">
        <v>139.2</v>
      </c>
      <c r="G23" s="5">
        <v>139.2</v>
      </c>
      <c r="H23" s="5">
        <v>139.2</v>
      </c>
      <c r="I23" s="5">
        <v>139.2</v>
      </c>
      <c r="J23" s="5">
        <v>139.2</v>
      </c>
      <c r="K23" s="5">
        <v>139.2</v>
      </c>
      <c r="L23" s="5">
        <v>139.2</v>
      </c>
      <c r="M23" s="5">
        <v>139.2</v>
      </c>
      <c r="N23" s="5">
        <v>139.2</v>
      </c>
      <c r="O23" s="5">
        <v>139.2</v>
      </c>
      <c r="P23" s="5">
        <v>139.2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835.2000000000002</v>
      </c>
      <c r="E26" s="15">
        <v>69.6</v>
      </c>
      <c r="F26" s="15">
        <v>69.6</v>
      </c>
      <c r="G26" s="15">
        <v>69.6</v>
      </c>
      <c r="H26" s="15">
        <v>69.6</v>
      </c>
      <c r="I26" s="15">
        <v>69.6</v>
      </c>
      <c r="J26" s="15">
        <v>69.6</v>
      </c>
      <c r="K26" s="15">
        <v>69.6</v>
      </c>
      <c r="L26" s="15">
        <v>69.6</v>
      </c>
      <c r="M26" s="15">
        <v>69.6</v>
      </c>
      <c r="N26" s="15">
        <v>69.6</v>
      </c>
      <c r="O26" s="15">
        <v>69.6</v>
      </c>
      <c r="P26" s="15">
        <v>69.6</v>
      </c>
    </row>
    <row r="27" spans="1:16" ht="12.75">
      <c r="A27" s="14"/>
      <c r="B27" s="6" t="s">
        <v>52</v>
      </c>
      <c r="C27" s="15">
        <f>C17+C18+C19+C20+C21+C22+C23+C24+C25+C26</f>
        <v>5094.72</v>
      </c>
      <c r="E27" s="15">
        <f>E17+E18+E19+E20+E21+E22+E23+E24+E25+E26</f>
        <v>424.56000000000006</v>
      </c>
      <c r="F27" s="15">
        <f aca="true" t="shared" si="1" ref="F27:P27">F17+F18+F19+F20+F21+F22+F23+F24+F25+F26</f>
        <v>424.56000000000006</v>
      </c>
      <c r="G27" s="15">
        <f t="shared" si="1"/>
        <v>424.56000000000006</v>
      </c>
      <c r="H27" s="15">
        <f t="shared" si="1"/>
        <v>424.56000000000006</v>
      </c>
      <c r="I27" s="15">
        <f t="shared" si="1"/>
        <v>424.56000000000006</v>
      </c>
      <c r="J27" s="15">
        <f t="shared" si="1"/>
        <v>424.56000000000006</v>
      </c>
      <c r="K27" s="15">
        <f t="shared" si="1"/>
        <v>424.56000000000006</v>
      </c>
      <c r="L27" s="15">
        <f t="shared" si="1"/>
        <v>424.56000000000006</v>
      </c>
      <c r="M27" s="15">
        <f t="shared" si="1"/>
        <v>424.56000000000006</v>
      </c>
      <c r="N27" s="15">
        <f t="shared" si="1"/>
        <v>424.56000000000006</v>
      </c>
      <c r="O27" s="15">
        <f t="shared" si="1"/>
        <v>424.56000000000006</v>
      </c>
      <c r="P27" s="15">
        <f t="shared" si="1"/>
        <v>424.56000000000006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5094.72</v>
      </c>
      <c r="E33" s="17">
        <f>E27+E28</f>
        <v>424.56000000000006</v>
      </c>
      <c r="F33" s="17">
        <f aca="true" t="shared" si="3" ref="F33:P33">F27+F28</f>
        <v>424.56000000000006</v>
      </c>
      <c r="G33" s="17">
        <f t="shared" si="3"/>
        <v>424.56000000000006</v>
      </c>
      <c r="H33" s="17">
        <f t="shared" si="3"/>
        <v>424.56000000000006</v>
      </c>
      <c r="I33" s="17">
        <f t="shared" si="3"/>
        <v>424.56000000000006</v>
      </c>
      <c r="J33" s="17">
        <f t="shared" si="3"/>
        <v>424.56000000000006</v>
      </c>
      <c r="K33" s="17">
        <f t="shared" si="3"/>
        <v>424.56000000000006</v>
      </c>
      <c r="L33" s="17">
        <f t="shared" si="3"/>
        <v>424.56000000000006</v>
      </c>
      <c r="M33" s="17">
        <f t="shared" si="3"/>
        <v>424.56000000000006</v>
      </c>
      <c r="N33" s="17">
        <f t="shared" si="3"/>
        <v>424.56000000000006</v>
      </c>
      <c r="O33" s="17">
        <f t="shared" si="3"/>
        <v>424.56000000000006</v>
      </c>
      <c r="P33" s="17">
        <f t="shared" si="3"/>
        <v>424.56000000000006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29" sqref="B29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428</v>
      </c>
      <c r="F1" s="1" t="s">
        <v>2</v>
      </c>
      <c r="G1" s="1" t="s">
        <v>3</v>
      </c>
    </row>
    <row r="2" spans="2:7" ht="12.75">
      <c r="B2" s="2" t="s">
        <v>429</v>
      </c>
      <c r="D2" s="1"/>
      <c r="E2" s="1" t="s">
        <v>5</v>
      </c>
      <c r="F2" s="1">
        <v>4137.78</v>
      </c>
      <c r="G2" s="1">
        <v>2314.81</v>
      </c>
    </row>
    <row r="3" spans="2:7" ht="12.75">
      <c r="B3" s="2" t="s">
        <v>6</v>
      </c>
      <c r="C3" s="1">
        <v>8363.35</v>
      </c>
      <c r="D3" s="1" t="s">
        <v>7</v>
      </c>
      <c r="E3" s="1" t="s">
        <v>8</v>
      </c>
      <c r="F3" s="1">
        <v>4137.78</v>
      </c>
      <c r="G3" s="1">
        <v>2853.38</v>
      </c>
    </row>
    <row r="4" spans="2:8" ht="12.75">
      <c r="B4" s="2" t="s">
        <v>68</v>
      </c>
      <c r="C4" s="3">
        <f>F14</f>
        <v>49625.28000000001</v>
      </c>
      <c r="D4" s="1" t="s">
        <v>7</v>
      </c>
      <c r="E4" s="1" t="s">
        <v>10</v>
      </c>
      <c r="F4" s="1">
        <v>4137.78</v>
      </c>
      <c r="G4" s="1">
        <v>2810.45</v>
      </c>
      <c r="H4" s="1">
        <v>500</v>
      </c>
    </row>
    <row r="5" spans="2:7" ht="12.75">
      <c r="B5" s="2" t="s">
        <v>11</v>
      </c>
      <c r="C5" s="3">
        <f>G14+H14</f>
        <v>44683.189999999995</v>
      </c>
      <c r="D5" s="1" t="s">
        <v>7</v>
      </c>
      <c r="E5" s="1" t="s">
        <v>12</v>
      </c>
      <c r="F5" s="1">
        <v>4137.78</v>
      </c>
      <c r="G5" s="1">
        <v>2810.28</v>
      </c>
    </row>
    <row r="6" spans="2:7" ht="12.75">
      <c r="B6" s="2" t="s">
        <v>63</v>
      </c>
      <c r="C6" s="1">
        <f>C8+C9</f>
        <v>45892.95999999999</v>
      </c>
      <c r="D6" s="1" t="s">
        <v>7</v>
      </c>
      <c r="E6" s="1" t="s">
        <v>14</v>
      </c>
      <c r="F6" s="1">
        <v>4129.35</v>
      </c>
      <c r="G6" s="1">
        <v>3716.26</v>
      </c>
    </row>
    <row r="7" spans="2:7" ht="12.75">
      <c r="B7" s="2" t="s">
        <v>15</v>
      </c>
      <c r="D7" s="1"/>
      <c r="E7" s="1" t="s">
        <v>16</v>
      </c>
      <c r="F7" s="1">
        <v>4129.35</v>
      </c>
      <c r="G7" s="1">
        <v>3702.36</v>
      </c>
    </row>
    <row r="8" spans="2:16" ht="12.75">
      <c r="B8" s="2" t="s">
        <v>17</v>
      </c>
      <c r="C8" s="3">
        <f>C27</f>
        <v>40167.95999999999</v>
      </c>
      <c r="D8" s="1" t="s">
        <v>7</v>
      </c>
      <c r="E8" s="3" t="s">
        <v>18</v>
      </c>
      <c r="F8" s="3">
        <v>4135.91</v>
      </c>
      <c r="G8" s="3">
        <v>4463.7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C28</f>
        <v>5725</v>
      </c>
      <c r="D9" s="1" t="s">
        <v>7</v>
      </c>
      <c r="E9" s="1" t="s">
        <v>20</v>
      </c>
      <c r="F9" s="1">
        <v>4135.91</v>
      </c>
      <c r="G9" s="1">
        <v>5605.11</v>
      </c>
      <c r="H9" s="1">
        <v>1194.08</v>
      </c>
    </row>
    <row r="10" spans="2:8" ht="12.75">
      <c r="B10" s="2"/>
      <c r="D10" s="1" t="s">
        <v>7</v>
      </c>
      <c r="E10" s="1" t="s">
        <v>21</v>
      </c>
      <c r="F10" s="1">
        <v>4135.91</v>
      </c>
      <c r="G10" s="1">
        <v>2825.07</v>
      </c>
      <c r="H10" s="1">
        <v>363.56</v>
      </c>
    </row>
    <row r="11" spans="2:8" ht="12.75">
      <c r="B11" s="2"/>
      <c r="D11" s="1" t="s">
        <v>7</v>
      </c>
      <c r="E11" s="1" t="s">
        <v>22</v>
      </c>
      <c r="F11" s="1">
        <v>4135.91</v>
      </c>
      <c r="G11" s="1">
        <v>1491.34</v>
      </c>
      <c r="H11" s="1">
        <v>862.04</v>
      </c>
    </row>
    <row r="12" spans="2:7" ht="12.75">
      <c r="B12" s="2" t="s">
        <v>23</v>
      </c>
      <c r="C12" s="1">
        <v>16153.91</v>
      </c>
      <c r="D12" s="1" t="s">
        <v>7</v>
      </c>
      <c r="E12" s="1" t="s">
        <v>24</v>
      </c>
      <c r="F12" s="1">
        <v>4135.91</v>
      </c>
      <c r="G12" s="1">
        <v>2682.27</v>
      </c>
    </row>
    <row r="13" spans="2:7" ht="12.75">
      <c r="B13" s="2" t="s">
        <v>25</v>
      </c>
      <c r="C13" s="1">
        <f>C3+C5-C6</f>
        <v>7153.580000000002</v>
      </c>
      <c r="D13" s="1" t="s">
        <v>7</v>
      </c>
      <c r="E13" s="1" t="s">
        <v>26</v>
      </c>
      <c r="F13" s="1">
        <v>4135.91</v>
      </c>
      <c r="G13" s="1">
        <v>6488.48</v>
      </c>
    </row>
    <row r="14" spans="2:8" ht="12.75">
      <c r="B14" s="2"/>
      <c r="D14" s="1"/>
      <c r="F14" s="3">
        <f>F2+F3+F4+F5+F6+F7+F8+F9+F10+F11+F12+F13</f>
        <v>49625.28000000001</v>
      </c>
      <c r="G14" s="3">
        <f>G2+G3+G4+G5+G6+G7+G8+G9+G10+G11+G12+G13</f>
        <v>41763.509999999995</v>
      </c>
      <c r="H14" s="3">
        <f>H2+H3+H4+H5+H6+H7+H8+H9+H10+H11+H12+H13</f>
        <v>2919.68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15420.719999999996</v>
      </c>
      <c r="E17" s="9">
        <v>1285.06</v>
      </c>
      <c r="F17" s="9">
        <v>1285.06</v>
      </c>
      <c r="G17" s="9">
        <v>1285.06</v>
      </c>
      <c r="H17" s="9">
        <v>1285.06</v>
      </c>
      <c r="I17" s="9">
        <v>1285.06</v>
      </c>
      <c r="J17" s="9">
        <v>1285.06</v>
      </c>
      <c r="K17" s="9">
        <v>1285.06</v>
      </c>
      <c r="L17" s="9">
        <v>1285.06</v>
      </c>
      <c r="M17" s="9">
        <v>1285.06</v>
      </c>
      <c r="N17" s="9">
        <v>1285.06</v>
      </c>
      <c r="O17" s="9">
        <v>1285.06</v>
      </c>
      <c r="P17" s="9">
        <v>1285.06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476.88000000000005</v>
      </c>
      <c r="E18" s="9">
        <v>39.74</v>
      </c>
      <c r="F18" s="9">
        <v>39.74</v>
      </c>
      <c r="G18" s="9">
        <v>39.74</v>
      </c>
      <c r="H18" s="9">
        <v>39.74</v>
      </c>
      <c r="I18" s="9">
        <v>39.74</v>
      </c>
      <c r="J18" s="9">
        <v>39.74</v>
      </c>
      <c r="K18" s="9">
        <v>39.74</v>
      </c>
      <c r="L18" s="9">
        <v>39.74</v>
      </c>
      <c r="M18" s="9">
        <v>39.74</v>
      </c>
      <c r="N18" s="9">
        <v>39.74</v>
      </c>
      <c r="O18" s="9">
        <v>39.74</v>
      </c>
      <c r="P18" s="9">
        <v>39.74</v>
      </c>
    </row>
    <row r="19" spans="1:16" ht="12.75">
      <c r="A19" s="11" t="s">
        <v>36</v>
      </c>
      <c r="B19" s="12" t="s">
        <v>37</v>
      </c>
      <c r="C19" s="9">
        <f t="shared" si="0"/>
        <v>1483.8000000000002</v>
      </c>
      <c r="E19" s="13">
        <v>123.65</v>
      </c>
      <c r="F19" s="13">
        <v>123.65</v>
      </c>
      <c r="G19" s="13">
        <v>123.65</v>
      </c>
      <c r="H19" s="13">
        <v>123.65</v>
      </c>
      <c r="I19" s="13">
        <v>123.65</v>
      </c>
      <c r="J19" s="13">
        <v>123.65</v>
      </c>
      <c r="K19" s="13">
        <v>123.65</v>
      </c>
      <c r="L19" s="13">
        <v>123.65</v>
      </c>
      <c r="M19" s="13">
        <v>123.65</v>
      </c>
      <c r="N19" s="13">
        <v>123.65</v>
      </c>
      <c r="O19" s="13">
        <v>123.65</v>
      </c>
      <c r="P19" s="13">
        <v>123.65</v>
      </c>
    </row>
    <row r="20" spans="1:16" ht="22.5">
      <c r="A20" s="4" t="s">
        <v>38</v>
      </c>
      <c r="B20" s="12" t="s">
        <v>39</v>
      </c>
      <c r="C20" s="9">
        <f t="shared" si="0"/>
        <v>10068.48</v>
      </c>
      <c r="E20" s="5">
        <v>839.04</v>
      </c>
      <c r="F20" s="5">
        <v>839.04</v>
      </c>
      <c r="G20" s="5">
        <v>839.04</v>
      </c>
      <c r="H20" s="5">
        <v>839.04</v>
      </c>
      <c r="I20" s="5">
        <v>839.04</v>
      </c>
      <c r="J20" s="5">
        <v>839.04</v>
      </c>
      <c r="K20" s="5">
        <v>839.04</v>
      </c>
      <c r="L20" s="5">
        <v>839.04</v>
      </c>
      <c r="M20" s="5">
        <v>839.04</v>
      </c>
      <c r="N20" s="5">
        <v>839.04</v>
      </c>
      <c r="O20" s="5">
        <v>839.04</v>
      </c>
      <c r="P20" s="5">
        <v>839.04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43</v>
      </c>
      <c r="C22" s="9">
        <f t="shared" si="0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44</v>
      </c>
      <c r="B23" s="16" t="s">
        <v>45</v>
      </c>
      <c r="C23" s="9">
        <f t="shared" si="0"/>
        <v>8478.719999999998</v>
      </c>
      <c r="E23" s="5">
        <v>706.56</v>
      </c>
      <c r="F23" s="5">
        <v>706.56</v>
      </c>
      <c r="G23" s="5">
        <v>706.56</v>
      </c>
      <c r="H23" s="5">
        <v>706.56</v>
      </c>
      <c r="I23" s="5">
        <v>706.56</v>
      </c>
      <c r="J23" s="5">
        <v>706.56</v>
      </c>
      <c r="K23" s="5">
        <v>706.56</v>
      </c>
      <c r="L23" s="5">
        <v>706.56</v>
      </c>
      <c r="M23" s="5">
        <v>706.56</v>
      </c>
      <c r="N23" s="5">
        <v>706.56</v>
      </c>
      <c r="O23" s="5">
        <v>706.56</v>
      </c>
      <c r="P23" s="5">
        <v>706.56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4239.359999999999</v>
      </c>
      <c r="E26" s="15">
        <v>353.28</v>
      </c>
      <c r="F26" s="15">
        <v>353.28</v>
      </c>
      <c r="G26" s="15">
        <v>353.28</v>
      </c>
      <c r="H26" s="15">
        <v>353.28</v>
      </c>
      <c r="I26" s="15">
        <v>353.28</v>
      </c>
      <c r="J26" s="15">
        <v>353.28</v>
      </c>
      <c r="K26" s="15">
        <v>353.28</v>
      </c>
      <c r="L26" s="15">
        <v>353.28</v>
      </c>
      <c r="M26" s="15">
        <v>353.28</v>
      </c>
      <c r="N26" s="15">
        <v>353.28</v>
      </c>
      <c r="O26" s="15">
        <v>353.28</v>
      </c>
      <c r="P26" s="15">
        <v>353.28</v>
      </c>
    </row>
    <row r="27" spans="1:16" ht="12.75">
      <c r="A27" s="14"/>
      <c r="B27" s="6" t="s">
        <v>52</v>
      </c>
      <c r="C27" s="15">
        <f>C17+C18+C19+C20+C21+C22+C23+C24+C25+C26</f>
        <v>40167.95999999999</v>
      </c>
      <c r="E27" s="15">
        <f>E17+E18+E19+E20+E21+E22+E23+E24+E25+E26</f>
        <v>3347.33</v>
      </c>
      <c r="F27" s="15">
        <f aca="true" t="shared" si="1" ref="F27:P27">F17+F18+F19+F20+F21+F22+F23+F24+F25+F26</f>
        <v>3347.33</v>
      </c>
      <c r="G27" s="15">
        <f t="shared" si="1"/>
        <v>3347.33</v>
      </c>
      <c r="H27" s="15">
        <f t="shared" si="1"/>
        <v>3347.33</v>
      </c>
      <c r="I27" s="15">
        <f t="shared" si="1"/>
        <v>3347.33</v>
      </c>
      <c r="J27" s="15">
        <f t="shared" si="1"/>
        <v>3347.33</v>
      </c>
      <c r="K27" s="15">
        <f t="shared" si="1"/>
        <v>3347.33</v>
      </c>
      <c r="L27" s="15">
        <f t="shared" si="1"/>
        <v>3347.33</v>
      </c>
      <c r="M27" s="15">
        <f t="shared" si="1"/>
        <v>3347.33</v>
      </c>
      <c r="N27" s="15">
        <f t="shared" si="1"/>
        <v>3347.33</v>
      </c>
      <c r="O27" s="15">
        <f t="shared" si="1"/>
        <v>3347.33</v>
      </c>
      <c r="P27" s="15">
        <f t="shared" si="1"/>
        <v>3347.33</v>
      </c>
    </row>
    <row r="28" spans="1:16" ht="12.75">
      <c r="A28" s="4" t="s">
        <v>53</v>
      </c>
      <c r="B28" s="5" t="s">
        <v>19</v>
      </c>
      <c r="C28" s="15">
        <f>C29+C30+C31+C32</f>
        <v>5725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5725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 t="s">
        <v>313</v>
      </c>
      <c r="C29" s="9">
        <f>E29+F29+G29+H29+I29+J29+K29+L29+M29+N29+O29+P29</f>
        <v>5725</v>
      </c>
      <c r="E29" s="4"/>
      <c r="F29" s="4"/>
      <c r="G29" s="4"/>
      <c r="H29" s="4">
        <v>5725</v>
      </c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45892.95999999999</v>
      </c>
      <c r="E33" s="17">
        <f>E27+E28</f>
        <v>3347.33</v>
      </c>
      <c r="F33" s="17">
        <f aca="true" t="shared" si="3" ref="F33:P33">F27+F28</f>
        <v>3347.33</v>
      </c>
      <c r="G33" s="17">
        <f t="shared" si="3"/>
        <v>3347.33</v>
      </c>
      <c r="H33" s="17">
        <f t="shared" si="3"/>
        <v>9072.33</v>
      </c>
      <c r="I33" s="17">
        <f t="shared" si="3"/>
        <v>3347.33</v>
      </c>
      <c r="J33" s="17">
        <f t="shared" si="3"/>
        <v>3347.33</v>
      </c>
      <c r="K33" s="17">
        <f t="shared" si="3"/>
        <v>3347.33</v>
      </c>
      <c r="L33" s="17">
        <f t="shared" si="3"/>
        <v>3347.33</v>
      </c>
      <c r="M33" s="17">
        <f t="shared" si="3"/>
        <v>3347.33</v>
      </c>
      <c r="N33" s="17">
        <f t="shared" si="3"/>
        <v>3347.33</v>
      </c>
      <c r="O33" s="17">
        <f t="shared" si="3"/>
        <v>3347.33</v>
      </c>
      <c r="P33" s="17">
        <f t="shared" si="3"/>
        <v>3347.33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Q28" sqref="Q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150</v>
      </c>
      <c r="F1" s="1" t="s">
        <v>2</v>
      </c>
      <c r="G1" s="1" t="s">
        <v>3</v>
      </c>
    </row>
    <row r="2" spans="2:7" ht="12.75">
      <c r="B2" s="2" t="s">
        <v>430</v>
      </c>
      <c r="D2" s="1"/>
      <c r="E2" s="1" t="s">
        <v>5</v>
      </c>
      <c r="F2" s="1">
        <v>43776.49</v>
      </c>
      <c r="G2" s="1">
        <v>25962.15</v>
      </c>
    </row>
    <row r="3" spans="2:8" ht="12.75">
      <c r="B3" s="2" t="s">
        <v>6</v>
      </c>
      <c r="C3" s="1">
        <v>74676.84</v>
      </c>
      <c r="D3" s="1" t="s">
        <v>7</v>
      </c>
      <c r="E3" s="1" t="s">
        <v>8</v>
      </c>
      <c r="F3" s="1">
        <v>43776.49</v>
      </c>
      <c r="G3" s="1">
        <v>55020.11</v>
      </c>
      <c r="H3" s="1">
        <v>7496.1</v>
      </c>
    </row>
    <row r="4" spans="2:7" ht="12.75">
      <c r="B4" s="2" t="s">
        <v>426</v>
      </c>
      <c r="C4" s="3">
        <f>F14</f>
        <v>525317.88</v>
      </c>
      <c r="D4" s="1" t="s">
        <v>7</v>
      </c>
      <c r="E4" s="1" t="s">
        <v>10</v>
      </c>
      <c r="F4" s="1">
        <v>43776.49</v>
      </c>
      <c r="G4" s="1">
        <v>41446.33</v>
      </c>
    </row>
    <row r="5" spans="2:7" ht="12.75">
      <c r="B5" s="2" t="s">
        <v>70</v>
      </c>
      <c r="C5" s="3">
        <f>G14+H14</f>
        <v>489552.08999999997</v>
      </c>
      <c r="D5" s="1" t="s">
        <v>7</v>
      </c>
      <c r="E5" s="1" t="s">
        <v>12</v>
      </c>
      <c r="F5" s="1">
        <v>43776.49</v>
      </c>
      <c r="G5" s="1">
        <v>36135.15</v>
      </c>
    </row>
    <row r="6" spans="2:7" ht="12.75">
      <c r="B6" s="2" t="s">
        <v>63</v>
      </c>
      <c r="C6" s="1">
        <f>C8+C9</f>
        <v>744189.3900000001</v>
      </c>
      <c r="D6" s="1" t="s">
        <v>7</v>
      </c>
      <c r="E6" s="1" t="s">
        <v>14</v>
      </c>
      <c r="F6" s="1">
        <v>43776.49</v>
      </c>
      <c r="G6" s="1">
        <v>38002.4</v>
      </c>
    </row>
    <row r="7" spans="2:8" ht="12.75">
      <c r="B7" s="2" t="s">
        <v>15</v>
      </c>
      <c r="D7" s="1"/>
      <c r="E7" s="1" t="s">
        <v>16</v>
      </c>
      <c r="F7" s="1">
        <v>43776.49</v>
      </c>
      <c r="G7" s="1">
        <v>48472.65</v>
      </c>
      <c r="H7" s="1">
        <v>982</v>
      </c>
    </row>
    <row r="8" spans="2:16" ht="12.75">
      <c r="B8" s="2" t="s">
        <v>17</v>
      </c>
      <c r="C8" s="3">
        <f>C30</f>
        <v>491035.39000000013</v>
      </c>
      <c r="D8" s="1" t="s">
        <v>7</v>
      </c>
      <c r="E8" s="3" t="s">
        <v>18</v>
      </c>
      <c r="F8" s="3">
        <v>43776.49</v>
      </c>
      <c r="G8" s="3">
        <v>37706.7</v>
      </c>
      <c r="H8" s="3">
        <v>2816.3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253154</v>
      </c>
      <c r="D9" s="1" t="s">
        <v>7</v>
      </c>
      <c r="E9" s="1" t="s">
        <v>20</v>
      </c>
      <c r="F9" s="1">
        <v>43776.49</v>
      </c>
      <c r="G9" s="1">
        <v>32635.04</v>
      </c>
      <c r="H9" s="1">
        <v>754.53</v>
      </c>
    </row>
    <row r="10" spans="2:8" ht="12.75">
      <c r="B10" s="2"/>
      <c r="D10" s="1"/>
      <c r="E10" s="1" t="s">
        <v>21</v>
      </c>
      <c r="F10" s="1">
        <v>43776.49</v>
      </c>
      <c r="G10" s="1">
        <v>37354.27</v>
      </c>
      <c r="H10" s="1">
        <v>2763.32</v>
      </c>
    </row>
    <row r="11" spans="2:8" ht="12.75">
      <c r="B11" s="2"/>
      <c r="D11" s="1"/>
      <c r="E11" s="1" t="s">
        <v>22</v>
      </c>
      <c r="F11" s="1">
        <v>43776.49</v>
      </c>
      <c r="G11" s="1">
        <v>37356.06</v>
      </c>
      <c r="H11" s="1">
        <v>1335.69</v>
      </c>
    </row>
    <row r="12" spans="2:8" ht="12.75">
      <c r="B12" s="2" t="s">
        <v>23</v>
      </c>
      <c r="C12" s="1">
        <v>195281.66</v>
      </c>
      <c r="D12" s="1" t="s">
        <v>7</v>
      </c>
      <c r="E12" s="1" t="s">
        <v>24</v>
      </c>
      <c r="F12" s="1">
        <v>43776.49</v>
      </c>
      <c r="G12" s="1">
        <v>39913.67</v>
      </c>
      <c r="H12" s="1">
        <v>2794.16</v>
      </c>
    </row>
    <row r="13" spans="2:7" ht="12.75">
      <c r="B13" s="2" t="s">
        <v>25</v>
      </c>
      <c r="C13" s="1">
        <f>C3+C5-C6</f>
        <v>-179960.4600000002</v>
      </c>
      <c r="D13" s="1" t="s">
        <v>7</v>
      </c>
      <c r="E13" s="1" t="s">
        <v>26</v>
      </c>
      <c r="F13" s="1">
        <v>43776.49</v>
      </c>
      <c r="G13" s="1">
        <v>40605.46</v>
      </c>
    </row>
    <row r="14" spans="2:8" ht="12.75">
      <c r="B14" s="2"/>
      <c r="D14" s="1"/>
      <c r="F14" s="3">
        <f>F2+F3+F4+F5+F6+F7+F8+F9+F10+F11+F12+F13</f>
        <v>525317.88</v>
      </c>
      <c r="G14" s="3">
        <f>G2+G3+G4+G5+G6+G7+G8+G9+G10+G11+G12+G13</f>
        <v>470609.99</v>
      </c>
      <c r="H14" s="3">
        <f>H2+H3+H4+H5+H6+H7+H8+H9+H10+H11+H12+H13</f>
        <v>18942.100000000002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110214.48000000004</v>
      </c>
      <c r="E17" s="9">
        <v>9184.54</v>
      </c>
      <c r="F17" s="9">
        <v>9184.54</v>
      </c>
      <c r="G17" s="9">
        <v>9184.54</v>
      </c>
      <c r="H17" s="9">
        <v>9184.54</v>
      </c>
      <c r="I17" s="9">
        <v>9184.54</v>
      </c>
      <c r="J17" s="9">
        <v>9184.54</v>
      </c>
      <c r="K17" s="9">
        <v>9184.54</v>
      </c>
      <c r="L17" s="9">
        <v>9184.54</v>
      </c>
      <c r="M17" s="9">
        <v>9184.54</v>
      </c>
      <c r="N17" s="9">
        <v>9184.54</v>
      </c>
      <c r="O17" s="9">
        <v>9184.54</v>
      </c>
      <c r="P17" s="9">
        <v>9184.54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3408.72</v>
      </c>
      <c r="E18" s="9">
        <v>284.06</v>
      </c>
      <c r="F18" s="9">
        <v>284.06</v>
      </c>
      <c r="G18" s="9">
        <v>284.06</v>
      </c>
      <c r="H18" s="9">
        <v>284.06</v>
      </c>
      <c r="I18" s="9">
        <v>284.06</v>
      </c>
      <c r="J18" s="9">
        <v>284.06</v>
      </c>
      <c r="K18" s="9">
        <v>284.06</v>
      </c>
      <c r="L18" s="9">
        <v>284.06</v>
      </c>
      <c r="M18" s="9">
        <v>284.06</v>
      </c>
      <c r="N18" s="9">
        <v>284.06</v>
      </c>
      <c r="O18" s="9">
        <v>284.06</v>
      </c>
      <c r="P18" s="9">
        <v>284.06</v>
      </c>
    </row>
    <row r="19" spans="1:16" ht="12.75">
      <c r="A19" s="21">
        <v>3</v>
      </c>
      <c r="B19" s="12" t="s">
        <v>37</v>
      </c>
      <c r="C19" s="9">
        <f t="shared" si="0"/>
        <v>9721.14</v>
      </c>
      <c r="E19" s="13">
        <v>883.74</v>
      </c>
      <c r="F19" s="13">
        <v>0</v>
      </c>
      <c r="G19" s="13">
        <v>883.74</v>
      </c>
      <c r="H19" s="13">
        <v>883.74</v>
      </c>
      <c r="I19" s="13">
        <v>883.74</v>
      </c>
      <c r="J19" s="13">
        <v>883.74</v>
      </c>
      <c r="K19" s="13">
        <v>883.74</v>
      </c>
      <c r="L19" s="13">
        <v>883.74</v>
      </c>
      <c r="M19" s="13">
        <v>883.74</v>
      </c>
      <c r="N19" s="13">
        <v>883.74</v>
      </c>
      <c r="O19" s="13">
        <v>883.74</v>
      </c>
      <c r="P19" s="13">
        <v>883.74</v>
      </c>
    </row>
    <row r="20" spans="1:16" ht="12.75">
      <c r="A20" s="19">
        <v>4</v>
      </c>
      <c r="B20" s="12" t="s">
        <v>64</v>
      </c>
      <c r="C20" s="9">
        <f t="shared" si="0"/>
        <v>47100.25</v>
      </c>
      <c r="E20" s="5">
        <v>0</v>
      </c>
      <c r="F20" s="5">
        <v>721.5</v>
      </c>
      <c r="G20" s="5">
        <v>46126.25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126.25</v>
      </c>
      <c r="P20" s="5">
        <v>126.25</v>
      </c>
    </row>
    <row r="21" spans="1:16" ht="22.5">
      <c r="A21" s="20">
        <v>5</v>
      </c>
      <c r="B21" s="12" t="s">
        <v>39</v>
      </c>
      <c r="C21" s="9">
        <f t="shared" si="0"/>
        <v>71961.36</v>
      </c>
      <c r="E21" s="5">
        <v>5996.78</v>
      </c>
      <c r="F21" s="5">
        <v>5996.78</v>
      </c>
      <c r="G21" s="5">
        <v>5996.78</v>
      </c>
      <c r="H21" s="5">
        <v>5996.78</v>
      </c>
      <c r="I21" s="5">
        <v>5996.78</v>
      </c>
      <c r="J21" s="5">
        <v>5996.78</v>
      </c>
      <c r="K21" s="5">
        <v>5996.78</v>
      </c>
      <c r="L21" s="5">
        <v>5996.78</v>
      </c>
      <c r="M21" s="5">
        <v>5996.78</v>
      </c>
      <c r="N21" s="5">
        <v>5996.78</v>
      </c>
      <c r="O21" s="5">
        <v>5996.78</v>
      </c>
      <c r="P21" s="5">
        <v>5996.78</v>
      </c>
    </row>
    <row r="22" spans="1:16" ht="22.5">
      <c r="A22" s="21">
        <v>6</v>
      </c>
      <c r="B22" s="12" t="s">
        <v>41</v>
      </c>
      <c r="C22" s="9">
        <f t="shared" si="0"/>
        <v>27269.519999999993</v>
      </c>
      <c r="E22" s="5">
        <v>2272.46</v>
      </c>
      <c r="F22" s="5">
        <v>2272.46</v>
      </c>
      <c r="G22" s="5">
        <v>2272.46</v>
      </c>
      <c r="H22" s="5">
        <v>2272.46</v>
      </c>
      <c r="I22" s="5">
        <v>2272.46</v>
      </c>
      <c r="J22" s="5">
        <v>2272.46</v>
      </c>
      <c r="K22" s="5">
        <v>2272.46</v>
      </c>
      <c r="L22" s="5">
        <v>2272.46</v>
      </c>
      <c r="M22" s="5">
        <v>2272.46</v>
      </c>
      <c r="N22" s="5">
        <v>2272.46</v>
      </c>
      <c r="O22" s="5">
        <v>2272.46</v>
      </c>
      <c r="P22" s="5">
        <v>2272.46</v>
      </c>
    </row>
    <row r="23" spans="1:16" ht="12.75">
      <c r="A23" s="19">
        <v>7</v>
      </c>
      <c r="B23" s="16" t="s">
        <v>126</v>
      </c>
      <c r="C23" s="9">
        <f t="shared" si="0"/>
        <v>48100.44</v>
      </c>
      <c r="E23" s="5">
        <v>4008.37</v>
      </c>
      <c r="F23" s="5">
        <v>4008.37</v>
      </c>
      <c r="G23" s="5">
        <v>4008.37</v>
      </c>
      <c r="H23" s="5">
        <v>4008.37</v>
      </c>
      <c r="I23" s="5">
        <v>4008.37</v>
      </c>
      <c r="J23" s="5">
        <v>4008.37</v>
      </c>
      <c r="K23" s="5">
        <v>4008.37</v>
      </c>
      <c r="L23" s="5">
        <v>4008.37</v>
      </c>
      <c r="M23" s="5">
        <v>4008.37</v>
      </c>
      <c r="N23" s="5">
        <v>4008.37</v>
      </c>
      <c r="O23" s="5">
        <v>4008.37</v>
      </c>
      <c r="P23" s="5">
        <v>4008.37</v>
      </c>
    </row>
    <row r="24" spans="1:16" ht="12.75">
      <c r="A24" s="20">
        <v>8</v>
      </c>
      <c r="B24" s="12" t="s">
        <v>65</v>
      </c>
      <c r="C24" s="9">
        <f t="shared" si="0"/>
        <v>2524.9599999999996</v>
      </c>
      <c r="E24" s="5">
        <v>473.43</v>
      </c>
      <c r="F24" s="5">
        <v>157.81</v>
      </c>
      <c r="G24" s="5">
        <v>157.81</v>
      </c>
      <c r="H24" s="5">
        <v>157.81</v>
      </c>
      <c r="I24" s="5">
        <v>157.81</v>
      </c>
      <c r="J24" s="5">
        <v>157.81</v>
      </c>
      <c r="K24" s="5">
        <v>157.81</v>
      </c>
      <c r="L24" s="5">
        <v>157.81</v>
      </c>
      <c r="M24" s="5">
        <v>157.81</v>
      </c>
      <c r="N24" s="5">
        <v>157.81</v>
      </c>
      <c r="O24" s="5">
        <v>473.43</v>
      </c>
      <c r="P24" s="5">
        <v>157.81</v>
      </c>
    </row>
    <row r="25" spans="1:16" ht="45">
      <c r="A25" s="21">
        <v>9</v>
      </c>
      <c r="B25" s="12" t="s">
        <v>66</v>
      </c>
      <c r="C25" s="9">
        <f t="shared" si="0"/>
        <v>87868.56000000001</v>
      </c>
      <c r="E25" s="15">
        <v>7322.38</v>
      </c>
      <c r="F25" s="15">
        <v>7322.38</v>
      </c>
      <c r="G25" s="15">
        <v>7322.38</v>
      </c>
      <c r="H25" s="15">
        <v>7322.38</v>
      </c>
      <c r="I25" s="15">
        <v>7322.38</v>
      </c>
      <c r="J25" s="15">
        <v>7322.38</v>
      </c>
      <c r="K25" s="15">
        <v>7322.38</v>
      </c>
      <c r="L25" s="15">
        <v>7322.38</v>
      </c>
      <c r="M25" s="15">
        <v>7322.38</v>
      </c>
      <c r="N25" s="15">
        <v>7322.38</v>
      </c>
      <c r="O25" s="15">
        <v>7322.38</v>
      </c>
      <c r="P25" s="15">
        <v>7322.38</v>
      </c>
    </row>
    <row r="26" spans="1:16" ht="12.75">
      <c r="A26" s="19">
        <v>10</v>
      </c>
      <c r="B26" s="16" t="s">
        <v>45</v>
      </c>
      <c r="C26" s="9">
        <f t="shared" si="0"/>
        <v>45449.280000000006</v>
      </c>
      <c r="E26" s="5">
        <v>3787.44</v>
      </c>
      <c r="F26" s="5">
        <v>3787.44</v>
      </c>
      <c r="G26" s="5">
        <v>3787.44</v>
      </c>
      <c r="H26" s="5">
        <v>3787.44</v>
      </c>
      <c r="I26" s="5">
        <v>3787.44</v>
      </c>
      <c r="J26" s="5">
        <v>3787.44</v>
      </c>
      <c r="K26" s="5">
        <v>3787.44</v>
      </c>
      <c r="L26" s="5">
        <v>3787.44</v>
      </c>
      <c r="M26" s="5">
        <v>3787.44</v>
      </c>
      <c r="N26" s="5">
        <v>3787.44</v>
      </c>
      <c r="O26" s="5">
        <v>3787.44</v>
      </c>
      <c r="P26" s="5">
        <v>3787.44</v>
      </c>
    </row>
    <row r="27" spans="1:16" ht="12.75">
      <c r="A27" s="20">
        <v>11</v>
      </c>
      <c r="B27" s="12" t="s">
        <v>47</v>
      </c>
      <c r="C27" s="9">
        <f t="shared" si="0"/>
        <v>6422.84</v>
      </c>
      <c r="E27" s="5">
        <v>0</v>
      </c>
      <c r="F27" s="5">
        <v>0</v>
      </c>
      <c r="G27" s="5">
        <v>1720.12</v>
      </c>
      <c r="H27" s="5">
        <v>1720.12</v>
      </c>
      <c r="I27" s="5">
        <v>1720.12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1262.48</v>
      </c>
      <c r="P27" s="5">
        <v>0</v>
      </c>
    </row>
    <row r="28" spans="1:16" ht="22.5">
      <c r="A28" s="21">
        <v>12</v>
      </c>
      <c r="B28" s="12" t="s">
        <v>49</v>
      </c>
      <c r="C28" s="9">
        <f t="shared" si="0"/>
        <v>694.3199999999999</v>
      </c>
      <c r="E28" s="5">
        <v>63.12</v>
      </c>
      <c r="F28" s="5">
        <v>0</v>
      </c>
      <c r="G28" s="5">
        <v>63.12</v>
      </c>
      <c r="H28" s="5">
        <v>63.12</v>
      </c>
      <c r="I28" s="5">
        <v>63.12</v>
      </c>
      <c r="J28" s="5">
        <v>63.12</v>
      </c>
      <c r="K28" s="5">
        <v>63.12</v>
      </c>
      <c r="L28" s="5">
        <v>63.12</v>
      </c>
      <c r="M28" s="5">
        <v>63.12</v>
      </c>
      <c r="N28" s="5">
        <v>63.12</v>
      </c>
      <c r="O28" s="5">
        <v>63.12</v>
      </c>
      <c r="P28" s="5">
        <v>63.12</v>
      </c>
    </row>
    <row r="29" spans="1:16" ht="33.75">
      <c r="A29" s="19">
        <v>13</v>
      </c>
      <c r="B29" s="6" t="s">
        <v>51</v>
      </c>
      <c r="C29" s="9">
        <f t="shared" si="0"/>
        <v>30299.519999999993</v>
      </c>
      <c r="E29" s="15">
        <v>2524.96</v>
      </c>
      <c r="F29" s="15">
        <v>2524.96</v>
      </c>
      <c r="G29" s="15">
        <v>2524.96</v>
      </c>
      <c r="H29" s="15">
        <v>2524.96</v>
      </c>
      <c r="I29" s="15">
        <v>2524.96</v>
      </c>
      <c r="J29" s="15">
        <v>2524.96</v>
      </c>
      <c r="K29" s="15">
        <v>2524.96</v>
      </c>
      <c r="L29" s="15">
        <v>2524.96</v>
      </c>
      <c r="M29" s="15">
        <v>2524.96</v>
      </c>
      <c r="N29" s="15">
        <v>2524.96</v>
      </c>
      <c r="O29" s="15">
        <v>2524.96</v>
      </c>
      <c r="P29" s="15">
        <v>2524.96</v>
      </c>
    </row>
    <row r="30" spans="1:16" ht="12.75">
      <c r="A30" s="14"/>
      <c r="B30" s="6" t="s">
        <v>52</v>
      </c>
      <c r="C30" s="15">
        <f>SUM(C17:C29)</f>
        <v>491035.39000000013</v>
      </c>
      <c r="E30" s="15">
        <f>SUM(E17:E29)</f>
        <v>36801.28</v>
      </c>
      <c r="F30" s="15">
        <f>SUM(F17:F29)</f>
        <v>36260.3</v>
      </c>
      <c r="G30" s="15">
        <f aca="true" t="shared" si="1" ref="G30:P30">SUM(G17:G29)</f>
        <v>84332.03</v>
      </c>
      <c r="H30" s="15">
        <f t="shared" si="1"/>
        <v>38205.780000000006</v>
      </c>
      <c r="I30" s="15">
        <f t="shared" si="1"/>
        <v>38205.780000000006</v>
      </c>
      <c r="J30" s="15">
        <f t="shared" si="1"/>
        <v>36485.66</v>
      </c>
      <c r="K30" s="15">
        <f t="shared" si="1"/>
        <v>36485.66</v>
      </c>
      <c r="L30" s="15">
        <f t="shared" si="1"/>
        <v>36485.66</v>
      </c>
      <c r="M30" s="15">
        <f t="shared" si="1"/>
        <v>36485.66</v>
      </c>
      <c r="N30" s="15">
        <f t="shared" si="1"/>
        <v>36485.66</v>
      </c>
      <c r="O30" s="15">
        <f t="shared" si="1"/>
        <v>38190.01</v>
      </c>
      <c r="P30" s="15">
        <f t="shared" si="1"/>
        <v>36611.91</v>
      </c>
    </row>
    <row r="31" spans="1:16" ht="12.75">
      <c r="A31" s="4">
        <v>14</v>
      </c>
      <c r="B31" s="5" t="s">
        <v>19</v>
      </c>
      <c r="C31" s="15">
        <f>C32+C33+C34+C35+C36+C37+C38</f>
        <v>253154</v>
      </c>
      <c r="E31" s="15">
        <f>E32+E33+E34+E35</f>
        <v>0</v>
      </c>
      <c r="F31" s="15">
        <f aca="true" t="shared" si="2" ref="F31:O31">F32+F33+F34+F35</f>
        <v>33224</v>
      </c>
      <c r="G31" s="15">
        <f t="shared" si="2"/>
        <v>109129.5</v>
      </c>
      <c r="H31" s="15">
        <f t="shared" si="2"/>
        <v>108854.5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>P32+P33+P34+P35+P36+P37+P38</f>
        <v>981</v>
      </c>
    </row>
    <row r="32" spans="1:16" ht="12.75">
      <c r="A32" s="4"/>
      <c r="B32" s="4" t="s">
        <v>431</v>
      </c>
      <c r="C32" s="9">
        <f aca="true" t="shared" si="3" ref="C32:C38">E32+F32+G32+H32+I32+J32+K32+L32+M32+N32+O32+P32</f>
        <v>33224</v>
      </c>
      <c r="E32" s="4"/>
      <c r="F32" s="4">
        <v>33224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432</v>
      </c>
      <c r="C33" s="9">
        <f t="shared" si="3"/>
        <v>775</v>
      </c>
      <c r="E33" s="4"/>
      <c r="F33" s="4"/>
      <c r="G33" s="4">
        <v>775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 t="s">
        <v>433</v>
      </c>
      <c r="C34" s="9">
        <f t="shared" si="3"/>
        <v>216709</v>
      </c>
      <c r="E34" s="4"/>
      <c r="F34" s="4"/>
      <c r="G34" s="4">
        <v>108354.5</v>
      </c>
      <c r="H34" s="4">
        <v>108354.5</v>
      </c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434</v>
      </c>
      <c r="C35" s="9">
        <f t="shared" si="3"/>
        <v>500</v>
      </c>
      <c r="E35" s="4"/>
      <c r="F35" s="4"/>
      <c r="G35" s="4"/>
      <c r="H35" s="4">
        <v>500</v>
      </c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 t="s">
        <v>435</v>
      </c>
      <c r="C36" s="9">
        <f t="shared" si="3"/>
        <v>640</v>
      </c>
      <c r="E36" s="4"/>
      <c r="F36" s="4"/>
      <c r="G36" s="4"/>
      <c r="H36" s="4"/>
      <c r="I36" s="4"/>
      <c r="J36" s="4">
        <v>640</v>
      </c>
      <c r="K36" s="4"/>
      <c r="L36" s="4"/>
      <c r="M36" s="4"/>
      <c r="N36" s="4"/>
      <c r="O36" s="4"/>
      <c r="P36" s="4"/>
    </row>
    <row r="37" spans="1:16" ht="12.75">
      <c r="A37" s="4"/>
      <c r="B37" s="4" t="s">
        <v>128</v>
      </c>
      <c r="C37" s="9">
        <f t="shared" si="3"/>
        <v>325</v>
      </c>
      <c r="E37" s="4"/>
      <c r="F37" s="4"/>
      <c r="G37" s="4"/>
      <c r="H37" s="4"/>
      <c r="I37" s="4"/>
      <c r="J37" s="4"/>
      <c r="K37" s="4"/>
      <c r="L37" s="4"/>
      <c r="M37" s="4"/>
      <c r="N37" s="4">
        <v>325</v>
      </c>
      <c r="O37" s="4"/>
      <c r="P37" s="4"/>
    </row>
    <row r="38" spans="1:16" ht="12.75">
      <c r="A38" s="4"/>
      <c r="B38" s="4" t="s">
        <v>436</v>
      </c>
      <c r="C38" s="9">
        <f t="shared" si="3"/>
        <v>981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981</v>
      </c>
    </row>
    <row r="39" spans="1:16" ht="12.75">
      <c r="A39" s="4"/>
      <c r="B39" s="4" t="s">
        <v>56</v>
      </c>
      <c r="C39" s="17">
        <f>C30+C31</f>
        <v>744189.3900000001</v>
      </c>
      <c r="E39" s="17">
        <f>E30+E31</f>
        <v>36801.28</v>
      </c>
      <c r="F39" s="17">
        <f aca="true" t="shared" si="4" ref="F39:P39">F30+F31</f>
        <v>69484.3</v>
      </c>
      <c r="G39" s="17">
        <f t="shared" si="4"/>
        <v>193461.53</v>
      </c>
      <c r="H39" s="17">
        <f t="shared" si="4"/>
        <v>147060.28</v>
      </c>
      <c r="I39" s="17">
        <f t="shared" si="4"/>
        <v>38205.780000000006</v>
      </c>
      <c r="J39" s="17">
        <f t="shared" si="4"/>
        <v>36485.66</v>
      </c>
      <c r="K39" s="17">
        <f t="shared" si="4"/>
        <v>36485.66</v>
      </c>
      <c r="L39" s="17">
        <f t="shared" si="4"/>
        <v>36485.66</v>
      </c>
      <c r="M39" s="17">
        <f t="shared" si="4"/>
        <v>36485.66</v>
      </c>
      <c r="N39" s="17">
        <f t="shared" si="4"/>
        <v>36485.66</v>
      </c>
      <c r="O39" s="17">
        <f t="shared" si="4"/>
        <v>38190.01</v>
      </c>
      <c r="P39" s="17">
        <f t="shared" si="4"/>
        <v>37592.91</v>
      </c>
    </row>
    <row r="41" ht="12.75">
      <c r="B41" s="18" t="s">
        <v>57</v>
      </c>
    </row>
    <row r="42" ht="12.75">
      <c r="B42" s="18"/>
    </row>
    <row r="43" ht="12.75">
      <c r="B43" s="18" t="s">
        <v>58</v>
      </c>
    </row>
    <row r="44" ht="12.75">
      <c r="B44" s="18"/>
    </row>
    <row r="45" ht="12.75">
      <c r="B45" s="18" t="s">
        <v>59</v>
      </c>
    </row>
    <row r="46" ht="12.75">
      <c r="B46" s="18"/>
    </row>
    <row r="47" ht="12.75">
      <c r="B47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B26" sqref="B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108</v>
      </c>
      <c r="F1" s="1" t="s">
        <v>2</v>
      </c>
      <c r="G1" s="1" t="s">
        <v>3</v>
      </c>
    </row>
    <row r="2" spans="2:8" ht="12.75">
      <c r="B2" s="2" t="s">
        <v>446</v>
      </c>
      <c r="D2" s="1"/>
      <c r="E2" s="1" t="s">
        <v>5</v>
      </c>
      <c r="F2" s="1">
        <v>66302.74</v>
      </c>
      <c r="G2" s="1">
        <v>45476.32</v>
      </c>
      <c r="H2" s="1">
        <v>3597.82</v>
      </c>
    </row>
    <row r="3" spans="2:7" ht="12.75">
      <c r="B3" s="2" t="s">
        <v>6</v>
      </c>
      <c r="C3" s="1">
        <v>212445.22</v>
      </c>
      <c r="D3" s="1" t="s">
        <v>7</v>
      </c>
      <c r="E3" s="1" t="s">
        <v>8</v>
      </c>
      <c r="F3" s="1">
        <v>66302.74</v>
      </c>
      <c r="G3" s="1">
        <v>62691.83</v>
      </c>
    </row>
    <row r="4" spans="2:8" ht="12.75">
      <c r="B4" s="2" t="s">
        <v>68</v>
      </c>
      <c r="C4" s="3">
        <f>F14</f>
        <v>795784.0799999998</v>
      </c>
      <c r="D4" s="1" t="s">
        <v>7</v>
      </c>
      <c r="E4" s="1" t="s">
        <v>10</v>
      </c>
      <c r="F4" s="1">
        <v>66302.74</v>
      </c>
      <c r="G4" s="1">
        <v>63551.9</v>
      </c>
      <c r="H4" s="1">
        <v>384.02</v>
      </c>
    </row>
    <row r="5" spans="2:7" ht="12.75">
      <c r="B5" s="2" t="s">
        <v>447</v>
      </c>
      <c r="C5" s="3">
        <f>G14+H14</f>
        <v>815224.7699999999</v>
      </c>
      <c r="D5" s="1" t="s">
        <v>7</v>
      </c>
      <c r="E5" s="1" t="s">
        <v>12</v>
      </c>
      <c r="F5" s="1">
        <v>66302.74</v>
      </c>
      <c r="G5" s="1">
        <v>68894.41</v>
      </c>
    </row>
    <row r="6" spans="2:8" ht="12.75">
      <c r="B6" s="2" t="s">
        <v>448</v>
      </c>
      <c r="C6" s="1">
        <f>C8+C9</f>
        <v>929306.6599999999</v>
      </c>
      <c r="D6" s="1" t="s">
        <v>7</v>
      </c>
      <c r="E6" s="1" t="s">
        <v>14</v>
      </c>
      <c r="F6" s="1">
        <v>66302.74</v>
      </c>
      <c r="G6" s="1">
        <v>69403.1</v>
      </c>
      <c r="H6" s="1">
        <v>455.4</v>
      </c>
    </row>
    <row r="7" spans="2:8" ht="12.75">
      <c r="B7" s="2" t="s">
        <v>15</v>
      </c>
      <c r="D7" s="1"/>
      <c r="E7" s="1" t="s">
        <v>16</v>
      </c>
      <c r="F7" s="1">
        <v>66302.74</v>
      </c>
      <c r="G7" s="1">
        <v>63426.47</v>
      </c>
      <c r="H7" s="1">
        <v>1837.06</v>
      </c>
    </row>
    <row r="8" spans="2:16" ht="12.75">
      <c r="B8" s="2" t="s">
        <v>17</v>
      </c>
      <c r="C8" s="3">
        <f>C29</f>
        <v>683865.48</v>
      </c>
      <c r="D8" s="1" t="s">
        <v>7</v>
      </c>
      <c r="E8" s="3" t="s">
        <v>18</v>
      </c>
      <c r="F8" s="3">
        <v>66309.04</v>
      </c>
      <c r="G8" s="3">
        <v>112811.7</v>
      </c>
      <c r="H8" s="3">
        <v>652.68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245441.18</v>
      </c>
      <c r="D9" s="1" t="s">
        <v>7</v>
      </c>
      <c r="E9" s="1" t="s">
        <v>20</v>
      </c>
      <c r="F9" s="1">
        <v>66331.72</v>
      </c>
      <c r="G9" s="1">
        <v>32261.37</v>
      </c>
      <c r="H9" s="1">
        <v>747.26</v>
      </c>
    </row>
    <row r="10" spans="2:8" ht="12.75">
      <c r="B10" s="2"/>
      <c r="D10" s="1"/>
      <c r="E10" s="1" t="s">
        <v>21</v>
      </c>
      <c r="F10" s="1">
        <v>66331.72</v>
      </c>
      <c r="G10" s="1">
        <v>89809.89</v>
      </c>
      <c r="H10" s="1">
        <v>1428.33</v>
      </c>
    </row>
    <row r="11" spans="2:8" ht="12.75">
      <c r="B11" s="2"/>
      <c r="D11" s="1"/>
      <c r="E11" s="1" t="s">
        <v>22</v>
      </c>
      <c r="F11" s="1">
        <v>66331.72</v>
      </c>
      <c r="G11" s="1">
        <v>63328.72</v>
      </c>
      <c r="H11" s="1">
        <v>4126.95</v>
      </c>
    </row>
    <row r="12" spans="2:7" ht="12.75">
      <c r="B12" s="2" t="s">
        <v>23</v>
      </c>
      <c r="C12" s="1">
        <v>100056.75</v>
      </c>
      <c r="D12" s="1" t="s">
        <v>7</v>
      </c>
      <c r="E12" s="1" t="s">
        <v>24</v>
      </c>
      <c r="F12" s="1">
        <v>66331.72</v>
      </c>
      <c r="G12" s="1">
        <v>59698.62</v>
      </c>
    </row>
    <row r="13" spans="2:8" ht="12.75">
      <c r="B13" s="2" t="s">
        <v>25</v>
      </c>
      <c r="C13" s="1">
        <f>C3+C5-C6</f>
        <v>98363.32999999996</v>
      </c>
      <c r="D13" s="1" t="s">
        <v>7</v>
      </c>
      <c r="E13" s="1" t="s">
        <v>26</v>
      </c>
      <c r="F13" s="1">
        <v>66331.72</v>
      </c>
      <c r="G13" s="1">
        <v>69574.96</v>
      </c>
      <c r="H13" s="1">
        <v>1065.96</v>
      </c>
    </row>
    <row r="14" spans="2:8" ht="12.75">
      <c r="B14" s="2"/>
      <c r="D14" s="1"/>
      <c r="F14" s="3">
        <f>F2+F3+F4+F5+F6+F7+F8+F9+F10+F11+F12+F13</f>
        <v>795784.0799999998</v>
      </c>
      <c r="G14" s="3">
        <f>G2+G3+G4+G5+G6+G7+G8+G9+G10+G11+G12+G13</f>
        <v>800929.2899999999</v>
      </c>
      <c r="H14" s="3">
        <f>H2+H3+H4+H5+H6+H7+H8+H9+H10+H11+H12+H13</f>
        <v>14295.48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183753.59999999998</v>
      </c>
      <c r="E17" s="9">
        <v>15312.8</v>
      </c>
      <c r="F17" s="9">
        <v>15312.8</v>
      </c>
      <c r="G17" s="9">
        <v>15312.8</v>
      </c>
      <c r="H17" s="9">
        <v>15312.8</v>
      </c>
      <c r="I17" s="9">
        <v>15312.8</v>
      </c>
      <c r="J17" s="9">
        <v>15312.8</v>
      </c>
      <c r="K17" s="9">
        <v>15312.8</v>
      </c>
      <c r="L17" s="9">
        <v>15312.8</v>
      </c>
      <c r="M17" s="9">
        <v>15312.8</v>
      </c>
      <c r="N17" s="9">
        <v>15312.8</v>
      </c>
      <c r="O17" s="9">
        <v>15312.8</v>
      </c>
      <c r="P17" s="9">
        <v>15312.8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5683.080000000001</v>
      </c>
      <c r="E18" s="9">
        <v>473.59</v>
      </c>
      <c r="F18" s="9">
        <v>473.59</v>
      </c>
      <c r="G18" s="9">
        <v>473.59</v>
      </c>
      <c r="H18" s="9">
        <v>473.59</v>
      </c>
      <c r="I18" s="9">
        <v>473.59</v>
      </c>
      <c r="J18" s="9">
        <v>473.59</v>
      </c>
      <c r="K18" s="9">
        <v>473.59</v>
      </c>
      <c r="L18" s="9">
        <v>473.59</v>
      </c>
      <c r="M18" s="9">
        <v>473.59</v>
      </c>
      <c r="N18" s="9">
        <v>473.59</v>
      </c>
      <c r="O18" s="9">
        <v>473.59</v>
      </c>
      <c r="P18" s="9">
        <v>473.59</v>
      </c>
    </row>
    <row r="19" spans="1:16" ht="12.75">
      <c r="A19" s="21">
        <v>3</v>
      </c>
      <c r="B19" s="12" t="s">
        <v>37</v>
      </c>
      <c r="C19" s="9">
        <f t="shared" si="0"/>
        <v>17680.679999999997</v>
      </c>
      <c r="E19" s="13">
        <v>1473.39</v>
      </c>
      <c r="F19" s="13">
        <v>1473.39</v>
      </c>
      <c r="G19" s="13">
        <v>1473.39</v>
      </c>
      <c r="H19" s="13">
        <v>1473.39</v>
      </c>
      <c r="I19" s="13">
        <v>1473.39</v>
      </c>
      <c r="J19" s="13">
        <v>1473.39</v>
      </c>
      <c r="K19" s="13">
        <v>1473.39</v>
      </c>
      <c r="L19" s="13">
        <v>1473.39</v>
      </c>
      <c r="M19" s="13">
        <v>1473.39</v>
      </c>
      <c r="N19" s="13">
        <v>1473.39</v>
      </c>
      <c r="O19" s="13">
        <v>1473.39</v>
      </c>
      <c r="P19" s="13">
        <v>1473.39</v>
      </c>
    </row>
    <row r="20" spans="1:16" ht="12.75">
      <c r="A20" s="19">
        <v>4</v>
      </c>
      <c r="B20" s="22" t="s">
        <v>161</v>
      </c>
      <c r="C20" s="9">
        <f t="shared" si="0"/>
        <v>2525.76</v>
      </c>
      <c r="E20" s="5"/>
      <c r="F20" s="5"/>
      <c r="G20" s="5">
        <v>2525.76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119976.36</v>
      </c>
      <c r="E21" s="5">
        <v>9998.03</v>
      </c>
      <c r="F21" s="5">
        <v>9998.03</v>
      </c>
      <c r="G21" s="5">
        <v>9998.03</v>
      </c>
      <c r="H21" s="5">
        <v>9998.03</v>
      </c>
      <c r="I21" s="5">
        <v>9998.03</v>
      </c>
      <c r="J21" s="5">
        <v>9998.03</v>
      </c>
      <c r="K21" s="5">
        <v>9998.03</v>
      </c>
      <c r="L21" s="5">
        <v>9998.03</v>
      </c>
      <c r="M21" s="5">
        <v>9998.03</v>
      </c>
      <c r="N21" s="5">
        <v>9998.03</v>
      </c>
      <c r="O21" s="5">
        <v>9998.03</v>
      </c>
      <c r="P21" s="5">
        <v>9998.03</v>
      </c>
    </row>
    <row r="22" spans="1:16" ht="22.5">
      <c r="A22" s="21">
        <v>6</v>
      </c>
      <c r="B22" s="12" t="s">
        <v>41</v>
      </c>
      <c r="C22" s="9">
        <f t="shared" si="0"/>
        <v>45464.76000000001</v>
      </c>
      <c r="E22" s="5">
        <v>3788.73</v>
      </c>
      <c r="F22" s="5">
        <v>3788.73</v>
      </c>
      <c r="G22" s="5">
        <v>3788.73</v>
      </c>
      <c r="H22" s="5">
        <v>3788.73</v>
      </c>
      <c r="I22" s="5">
        <v>3788.73</v>
      </c>
      <c r="J22" s="5">
        <v>3788.73</v>
      </c>
      <c r="K22" s="5">
        <v>3788.73</v>
      </c>
      <c r="L22" s="5">
        <v>3788.73</v>
      </c>
      <c r="M22" s="5">
        <v>3788.73</v>
      </c>
      <c r="N22" s="5">
        <v>3788.73</v>
      </c>
      <c r="O22" s="5">
        <v>3788.73</v>
      </c>
      <c r="P22" s="5">
        <v>3788.73</v>
      </c>
    </row>
    <row r="23" spans="1:16" ht="12.75">
      <c r="A23" s="19">
        <v>7</v>
      </c>
      <c r="B23" s="12" t="s">
        <v>65</v>
      </c>
      <c r="C23" s="9">
        <f t="shared" si="0"/>
        <v>9471.839999999998</v>
      </c>
      <c r="E23" s="5">
        <v>789.32</v>
      </c>
      <c r="F23" s="5">
        <v>789.32</v>
      </c>
      <c r="G23" s="5">
        <v>789.32</v>
      </c>
      <c r="H23" s="5">
        <v>789.32</v>
      </c>
      <c r="I23" s="5">
        <v>789.32</v>
      </c>
      <c r="J23" s="5">
        <v>789.32</v>
      </c>
      <c r="K23" s="5">
        <v>789.32</v>
      </c>
      <c r="L23" s="5">
        <v>789.32</v>
      </c>
      <c r="M23" s="5">
        <v>789.32</v>
      </c>
      <c r="N23" s="5">
        <v>789.32</v>
      </c>
      <c r="O23" s="5">
        <v>789.32</v>
      </c>
      <c r="P23" s="5">
        <v>789.32</v>
      </c>
    </row>
    <row r="24" spans="1:16" ht="45">
      <c r="A24" s="20">
        <v>8</v>
      </c>
      <c r="B24" s="12" t="s">
        <v>66</v>
      </c>
      <c r="C24" s="9">
        <f t="shared" si="0"/>
        <v>146497.43999999997</v>
      </c>
      <c r="E24" s="15">
        <v>12208.12</v>
      </c>
      <c r="F24" s="15">
        <v>12208.12</v>
      </c>
      <c r="G24" s="15">
        <v>12208.12</v>
      </c>
      <c r="H24" s="15">
        <v>12208.12</v>
      </c>
      <c r="I24" s="15">
        <v>12208.12</v>
      </c>
      <c r="J24" s="15">
        <v>12208.12</v>
      </c>
      <c r="K24" s="15">
        <v>12208.12</v>
      </c>
      <c r="L24" s="15">
        <v>12208.12</v>
      </c>
      <c r="M24" s="15">
        <v>12208.12</v>
      </c>
      <c r="N24" s="15">
        <v>12208.12</v>
      </c>
      <c r="O24" s="15">
        <v>12208.12</v>
      </c>
      <c r="P24" s="15">
        <v>12208.12</v>
      </c>
    </row>
    <row r="25" spans="1:16" ht="12.75">
      <c r="A25" s="21">
        <v>9</v>
      </c>
      <c r="B25" s="16" t="s">
        <v>45</v>
      </c>
      <c r="C25" s="9">
        <f t="shared" si="0"/>
        <v>75774.48</v>
      </c>
      <c r="E25" s="5">
        <v>6314.54</v>
      </c>
      <c r="F25" s="5">
        <v>6314.54</v>
      </c>
      <c r="G25" s="5">
        <v>6314.54</v>
      </c>
      <c r="H25" s="5">
        <v>6314.54</v>
      </c>
      <c r="I25" s="5">
        <v>6314.54</v>
      </c>
      <c r="J25" s="5">
        <v>6314.54</v>
      </c>
      <c r="K25" s="5">
        <v>6314.54</v>
      </c>
      <c r="L25" s="5">
        <v>6314.54</v>
      </c>
      <c r="M25" s="5">
        <v>6314.54</v>
      </c>
      <c r="N25" s="5">
        <v>6314.54</v>
      </c>
      <c r="O25" s="5">
        <v>6314.54</v>
      </c>
      <c r="P25" s="5">
        <v>6314.54</v>
      </c>
    </row>
    <row r="26" spans="1:16" ht="12.75">
      <c r="A26" s="19">
        <v>10</v>
      </c>
      <c r="B26" s="12" t="s">
        <v>47</v>
      </c>
      <c r="C26" s="9">
        <f t="shared" si="0"/>
        <v>25258.199999999993</v>
      </c>
      <c r="E26" s="5">
        <v>2104.85</v>
      </c>
      <c r="F26" s="5">
        <v>2104.85</v>
      </c>
      <c r="G26" s="5">
        <v>2104.85</v>
      </c>
      <c r="H26" s="5">
        <v>2104.85</v>
      </c>
      <c r="I26" s="5">
        <v>2104.85</v>
      </c>
      <c r="J26" s="5">
        <v>2104.85</v>
      </c>
      <c r="K26" s="5">
        <v>2104.85</v>
      </c>
      <c r="L26" s="5">
        <v>2104.85</v>
      </c>
      <c r="M26" s="5">
        <v>2104.85</v>
      </c>
      <c r="N26" s="5">
        <v>2104.85</v>
      </c>
      <c r="O26" s="5">
        <v>2104.85</v>
      </c>
      <c r="P26" s="5">
        <v>2104.85</v>
      </c>
    </row>
    <row r="27" spans="1:16" ht="22.5">
      <c r="A27" s="20">
        <v>11</v>
      </c>
      <c r="B27" s="12" t="s">
        <v>49</v>
      </c>
      <c r="C27" s="9">
        <f t="shared" si="0"/>
        <v>1262.8799999999999</v>
      </c>
      <c r="E27" s="5">
        <v>105.24</v>
      </c>
      <c r="F27" s="5">
        <v>105.24</v>
      </c>
      <c r="G27" s="5">
        <v>105.24</v>
      </c>
      <c r="H27" s="5">
        <v>105.24</v>
      </c>
      <c r="I27" s="5">
        <v>105.24</v>
      </c>
      <c r="J27" s="5">
        <v>105.24</v>
      </c>
      <c r="K27" s="5">
        <v>105.24</v>
      </c>
      <c r="L27" s="5">
        <v>105.24</v>
      </c>
      <c r="M27" s="5">
        <v>105.24</v>
      </c>
      <c r="N27" s="5">
        <v>105.24</v>
      </c>
      <c r="O27" s="5">
        <v>105.24</v>
      </c>
      <c r="P27" s="5">
        <v>105.24</v>
      </c>
    </row>
    <row r="28" spans="1:16" ht="33.75">
      <c r="A28" s="21">
        <v>12</v>
      </c>
      <c r="B28" s="6" t="s">
        <v>51</v>
      </c>
      <c r="C28" s="9">
        <f t="shared" si="0"/>
        <v>50516.39999999999</v>
      </c>
      <c r="E28" s="15">
        <v>4209.7</v>
      </c>
      <c r="F28" s="15">
        <v>4209.7</v>
      </c>
      <c r="G28" s="15">
        <v>4209.7</v>
      </c>
      <c r="H28" s="15">
        <v>4209.7</v>
      </c>
      <c r="I28" s="15">
        <v>4209.7</v>
      </c>
      <c r="J28" s="15">
        <v>4209.7</v>
      </c>
      <c r="K28" s="15">
        <v>4209.7</v>
      </c>
      <c r="L28" s="15">
        <v>4209.7</v>
      </c>
      <c r="M28" s="15">
        <v>4209.7</v>
      </c>
      <c r="N28" s="15">
        <v>4209.7</v>
      </c>
      <c r="O28" s="15">
        <v>4209.7</v>
      </c>
      <c r="P28" s="15">
        <v>4209.7</v>
      </c>
    </row>
    <row r="29" spans="1:16" ht="12.75">
      <c r="A29" s="19"/>
      <c r="B29" s="6" t="s">
        <v>52</v>
      </c>
      <c r="C29" s="15">
        <f>SUM(C17:C28)</f>
        <v>683865.48</v>
      </c>
      <c r="E29" s="15">
        <f>SUM(E17:E28)</f>
        <v>56778.30999999999</v>
      </c>
      <c r="F29" s="15">
        <f aca="true" t="shared" si="1" ref="F29:P29">SUM(F17:F28)</f>
        <v>56778.30999999999</v>
      </c>
      <c r="G29" s="15">
        <f t="shared" si="1"/>
        <v>59304.07</v>
      </c>
      <c r="H29" s="15">
        <f t="shared" si="1"/>
        <v>56778.30999999999</v>
      </c>
      <c r="I29" s="15">
        <f t="shared" si="1"/>
        <v>56778.30999999999</v>
      </c>
      <c r="J29" s="15">
        <f t="shared" si="1"/>
        <v>56778.30999999999</v>
      </c>
      <c r="K29" s="15">
        <f t="shared" si="1"/>
        <v>56778.30999999999</v>
      </c>
      <c r="L29" s="15">
        <f t="shared" si="1"/>
        <v>56778.30999999999</v>
      </c>
      <c r="M29" s="15">
        <f t="shared" si="1"/>
        <v>56778.30999999999</v>
      </c>
      <c r="N29" s="15">
        <f t="shared" si="1"/>
        <v>56778.30999999999</v>
      </c>
      <c r="O29" s="15">
        <f t="shared" si="1"/>
        <v>56778.30999999999</v>
      </c>
      <c r="P29" s="15">
        <f t="shared" si="1"/>
        <v>56778.30999999999</v>
      </c>
    </row>
    <row r="30" spans="1:16" ht="12.75">
      <c r="A30" s="19">
        <v>13</v>
      </c>
      <c r="B30" s="5" t="s">
        <v>19</v>
      </c>
      <c r="C30" s="15">
        <f>C31+C32+C33+C34+C35+C36+C37+C38+C39+C40+C41</f>
        <v>245441.18</v>
      </c>
      <c r="E30" s="15">
        <f>E31+E32+E33+E34</f>
        <v>0</v>
      </c>
      <c r="F30" s="15">
        <f aca="true" t="shared" si="2" ref="F30:O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325</v>
      </c>
      <c r="L30" s="15">
        <f t="shared" si="2"/>
        <v>16000</v>
      </c>
      <c r="M30" s="15">
        <f t="shared" si="2"/>
        <v>86000</v>
      </c>
      <c r="N30" s="15">
        <f>N31+N32+N33+N34+N35+N36+N37+N39+N38+N40</f>
        <v>130185.18</v>
      </c>
      <c r="O30" s="15">
        <f t="shared" si="2"/>
        <v>0</v>
      </c>
      <c r="P30" s="15">
        <f>P31+P32+P33+P34+P35+P36+P37+P38+P39+P40+P41</f>
        <v>106</v>
      </c>
    </row>
    <row r="31" spans="1:16" ht="12.75">
      <c r="A31" s="4"/>
      <c r="B31" s="4" t="s">
        <v>128</v>
      </c>
      <c r="C31" s="9">
        <f aca="true" t="shared" si="3" ref="C31:C41">E31+F31+G31+H31+I31+J31+K31+L31+M31+N31+O31+P31</f>
        <v>325</v>
      </c>
      <c r="E31" s="4"/>
      <c r="F31" s="4"/>
      <c r="G31" s="4"/>
      <c r="H31" s="4"/>
      <c r="I31" s="4"/>
      <c r="J31" s="4"/>
      <c r="K31" s="4">
        <v>325</v>
      </c>
      <c r="L31" s="4"/>
      <c r="M31" s="4"/>
      <c r="N31" s="4"/>
      <c r="O31" s="4"/>
      <c r="P31" s="4"/>
    </row>
    <row r="32" spans="1:16" ht="12.75">
      <c r="A32" s="4"/>
      <c r="B32" s="24" t="s">
        <v>437</v>
      </c>
      <c r="C32" s="9">
        <f t="shared" si="3"/>
        <v>16000</v>
      </c>
      <c r="E32" s="4"/>
      <c r="F32" s="4"/>
      <c r="G32" s="4"/>
      <c r="H32" s="4"/>
      <c r="I32" s="4"/>
      <c r="J32" s="4"/>
      <c r="K32" s="4"/>
      <c r="L32" s="4">
        <v>16000</v>
      </c>
      <c r="M32" s="4"/>
      <c r="N32" s="4"/>
      <c r="O32" s="4"/>
      <c r="P32" s="4"/>
    </row>
    <row r="33" spans="1:16" ht="12.75">
      <c r="A33" s="4"/>
      <c r="B33" s="4" t="s">
        <v>438</v>
      </c>
      <c r="C33" s="9">
        <f t="shared" si="3"/>
        <v>70000</v>
      </c>
      <c r="E33" s="4"/>
      <c r="F33" s="4"/>
      <c r="G33" s="4"/>
      <c r="H33" s="4"/>
      <c r="I33" s="4"/>
      <c r="J33" s="4"/>
      <c r="K33" s="4"/>
      <c r="L33" s="4"/>
      <c r="M33" s="4">
        <v>70000</v>
      </c>
      <c r="N33" s="4"/>
      <c r="O33" s="4"/>
      <c r="P33" s="4"/>
    </row>
    <row r="34" spans="1:16" ht="12.75">
      <c r="A34" s="4"/>
      <c r="B34" s="4" t="s">
        <v>439</v>
      </c>
      <c r="C34" s="9">
        <f t="shared" si="3"/>
        <v>16000</v>
      </c>
      <c r="E34" s="4"/>
      <c r="F34" s="4"/>
      <c r="G34" s="4"/>
      <c r="H34" s="4"/>
      <c r="I34" s="4"/>
      <c r="J34" s="4"/>
      <c r="K34" s="4"/>
      <c r="L34" s="4"/>
      <c r="M34" s="4">
        <v>16000</v>
      </c>
      <c r="N34" s="4"/>
      <c r="O34" s="4"/>
      <c r="P34" s="4"/>
    </row>
    <row r="35" spans="1:16" ht="12.75">
      <c r="A35" s="4"/>
      <c r="B35" s="4" t="s">
        <v>440</v>
      </c>
      <c r="C35" s="9">
        <f t="shared" si="3"/>
        <v>9225</v>
      </c>
      <c r="E35" s="4"/>
      <c r="F35" s="4"/>
      <c r="G35" s="4"/>
      <c r="H35" s="4"/>
      <c r="I35" s="4"/>
      <c r="J35" s="4"/>
      <c r="K35" s="4"/>
      <c r="L35" s="4"/>
      <c r="M35" s="4">
        <v>9225</v>
      </c>
      <c r="N35" s="4"/>
      <c r="O35" s="4"/>
      <c r="P35" s="4"/>
    </row>
    <row r="36" spans="1:16" ht="12.75">
      <c r="A36" s="4"/>
      <c r="B36" s="4" t="s">
        <v>441</v>
      </c>
      <c r="C36" s="9">
        <f t="shared" si="3"/>
        <v>3600</v>
      </c>
      <c r="E36" s="4"/>
      <c r="F36" s="4"/>
      <c r="G36" s="4"/>
      <c r="H36" s="4"/>
      <c r="I36" s="4"/>
      <c r="J36" s="4"/>
      <c r="K36" s="4"/>
      <c r="L36" s="4"/>
      <c r="M36" s="4">
        <v>3600</v>
      </c>
      <c r="N36" s="4"/>
      <c r="O36" s="4"/>
      <c r="P36" s="4"/>
    </row>
    <row r="37" spans="1:16" ht="12.75">
      <c r="A37" s="4"/>
      <c r="B37" s="4" t="s">
        <v>442</v>
      </c>
      <c r="C37" s="9">
        <f t="shared" si="3"/>
        <v>26700</v>
      </c>
      <c r="E37" s="4"/>
      <c r="F37" s="4"/>
      <c r="G37" s="4"/>
      <c r="H37" s="4"/>
      <c r="I37" s="4"/>
      <c r="J37" s="4"/>
      <c r="K37" s="4"/>
      <c r="L37" s="4"/>
      <c r="M37" s="4"/>
      <c r="N37" s="4">
        <v>26700</v>
      </c>
      <c r="O37" s="4"/>
      <c r="P37" s="4"/>
    </row>
    <row r="38" spans="1:16" ht="12.75">
      <c r="A38" s="4"/>
      <c r="B38" s="4" t="s">
        <v>443</v>
      </c>
      <c r="C38" s="9">
        <f t="shared" si="3"/>
        <v>200</v>
      </c>
      <c r="E38" s="4"/>
      <c r="F38" s="4"/>
      <c r="G38" s="4"/>
      <c r="H38" s="4"/>
      <c r="I38" s="4"/>
      <c r="J38" s="4"/>
      <c r="K38" s="4"/>
      <c r="L38" s="4"/>
      <c r="M38" s="4"/>
      <c r="N38" s="4">
        <v>200</v>
      </c>
      <c r="O38" s="4"/>
      <c r="P38" s="4"/>
    </row>
    <row r="39" spans="1:16" ht="12.75">
      <c r="A39" s="4"/>
      <c r="B39" s="4" t="s">
        <v>444</v>
      </c>
      <c r="C39" s="9">
        <f t="shared" si="3"/>
        <v>100000</v>
      </c>
      <c r="E39" s="4"/>
      <c r="F39" s="4"/>
      <c r="G39" s="4"/>
      <c r="H39" s="4"/>
      <c r="I39" s="4"/>
      <c r="J39" s="4"/>
      <c r="K39" s="4"/>
      <c r="L39" s="4"/>
      <c r="M39" s="4"/>
      <c r="N39" s="4">
        <v>100000</v>
      </c>
      <c r="O39" s="4"/>
      <c r="P39" s="4"/>
    </row>
    <row r="40" spans="1:16" ht="12.75">
      <c r="A40" s="4"/>
      <c r="B40" s="4" t="s">
        <v>445</v>
      </c>
      <c r="C40" s="9">
        <f t="shared" si="3"/>
        <v>3285.18</v>
      </c>
      <c r="E40" s="4"/>
      <c r="F40" s="4"/>
      <c r="G40" s="4"/>
      <c r="H40" s="4"/>
      <c r="I40" s="4"/>
      <c r="J40" s="4"/>
      <c r="K40" s="4"/>
      <c r="L40" s="4"/>
      <c r="M40" s="4"/>
      <c r="N40" s="4">
        <v>3285.18</v>
      </c>
      <c r="O40" s="4"/>
      <c r="P40" s="4"/>
    </row>
    <row r="41" spans="1:16" ht="12.75">
      <c r="A41" s="4"/>
      <c r="B41" s="4" t="s">
        <v>128</v>
      </c>
      <c r="C41" s="9">
        <f t="shared" si="3"/>
        <v>106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106</v>
      </c>
    </row>
    <row r="42" spans="1:16" ht="12.75">
      <c r="A42" s="4"/>
      <c r="B42" s="4" t="s">
        <v>56</v>
      </c>
      <c r="C42" s="17">
        <f>C29+C30</f>
        <v>929306.6599999999</v>
      </c>
      <c r="E42" s="17">
        <f>E29+E30</f>
        <v>56778.30999999999</v>
      </c>
      <c r="F42" s="17">
        <f aca="true" t="shared" si="4" ref="F42:P42">F29+F30</f>
        <v>56778.30999999999</v>
      </c>
      <c r="G42" s="17">
        <f t="shared" si="4"/>
        <v>59304.07</v>
      </c>
      <c r="H42" s="17">
        <f t="shared" si="4"/>
        <v>56778.30999999999</v>
      </c>
      <c r="I42" s="17">
        <f t="shared" si="4"/>
        <v>56778.30999999999</v>
      </c>
      <c r="J42" s="17">
        <f t="shared" si="4"/>
        <v>56778.30999999999</v>
      </c>
      <c r="K42" s="17">
        <f t="shared" si="4"/>
        <v>57103.30999999999</v>
      </c>
      <c r="L42" s="17">
        <f t="shared" si="4"/>
        <v>72778.31</v>
      </c>
      <c r="M42" s="17">
        <f t="shared" si="4"/>
        <v>142778.31</v>
      </c>
      <c r="N42" s="17">
        <f t="shared" si="4"/>
        <v>186963.49</v>
      </c>
      <c r="O42" s="17">
        <f t="shared" si="4"/>
        <v>56778.30999999999</v>
      </c>
      <c r="P42" s="17">
        <f t="shared" si="4"/>
        <v>56884.30999999999</v>
      </c>
    </row>
    <row r="44" ht="12.75">
      <c r="B44" s="18" t="s">
        <v>57</v>
      </c>
    </row>
    <row r="45" ht="12.75">
      <c r="B45" s="18"/>
    </row>
    <row r="46" ht="12.75">
      <c r="B46" s="18" t="s">
        <v>58</v>
      </c>
    </row>
    <row r="47" ht="12.75">
      <c r="B47" s="18"/>
    </row>
    <row r="48" ht="12.75">
      <c r="B48" s="18" t="s">
        <v>59</v>
      </c>
    </row>
    <row r="49" ht="12.75">
      <c r="B49" s="18"/>
    </row>
    <row r="50" ht="12.75">
      <c r="B50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449</v>
      </c>
      <c r="F1" s="1" t="s">
        <v>2</v>
      </c>
      <c r="G1" s="1" t="s">
        <v>3</v>
      </c>
    </row>
    <row r="2" spans="2:7" ht="12.75">
      <c r="B2" s="2" t="s">
        <v>450</v>
      </c>
      <c r="D2" s="1"/>
      <c r="E2" s="1" t="s">
        <v>5</v>
      </c>
      <c r="F2" s="1">
        <v>31597.76</v>
      </c>
      <c r="G2" s="1">
        <v>17911.61</v>
      </c>
    </row>
    <row r="3" spans="2:8" ht="12.75">
      <c r="B3" s="2" t="s">
        <v>6</v>
      </c>
      <c r="C3" s="1">
        <v>24055.09</v>
      </c>
      <c r="D3" s="1" t="s">
        <v>7</v>
      </c>
      <c r="E3" s="1" t="s">
        <v>8</v>
      </c>
      <c r="F3" s="1">
        <v>31597.76</v>
      </c>
      <c r="G3" s="1">
        <v>28067.19</v>
      </c>
      <c r="H3" s="1">
        <v>2760.49</v>
      </c>
    </row>
    <row r="4" spans="2:8" ht="12.75">
      <c r="B4" s="2" t="s">
        <v>426</v>
      </c>
      <c r="C4" s="3">
        <f>F14</f>
        <v>379236.3999999999</v>
      </c>
      <c r="D4" s="1" t="s">
        <v>7</v>
      </c>
      <c r="E4" s="1" t="s">
        <v>10</v>
      </c>
      <c r="F4" s="1">
        <v>31597.76</v>
      </c>
      <c r="G4" s="1">
        <v>24568.37</v>
      </c>
      <c r="H4" s="1">
        <v>749.09</v>
      </c>
    </row>
    <row r="5" spans="2:8" ht="12.75">
      <c r="B5" s="2" t="s">
        <v>11</v>
      </c>
      <c r="C5" s="3">
        <f>G14+H14</f>
        <v>383986.20999999996</v>
      </c>
      <c r="D5" s="1" t="s">
        <v>7</v>
      </c>
      <c r="E5" s="1" t="s">
        <v>12</v>
      </c>
      <c r="F5" s="1">
        <v>31597.76</v>
      </c>
      <c r="G5" s="1">
        <v>24088.27</v>
      </c>
      <c r="H5" s="1">
        <v>774.4</v>
      </c>
    </row>
    <row r="6" spans="2:8" ht="12.75">
      <c r="B6" s="2" t="s">
        <v>63</v>
      </c>
      <c r="C6" s="1">
        <f>C8+C9</f>
        <v>408900.04000000004</v>
      </c>
      <c r="D6" s="1" t="s">
        <v>7</v>
      </c>
      <c r="E6" s="1" t="s">
        <v>14</v>
      </c>
      <c r="F6" s="1">
        <v>31605.67</v>
      </c>
      <c r="G6" s="1">
        <v>30933.86</v>
      </c>
      <c r="H6" s="1">
        <v>8687.28</v>
      </c>
    </row>
    <row r="7" spans="2:8" ht="12.75">
      <c r="B7" s="2" t="s">
        <v>15</v>
      </c>
      <c r="D7" s="1"/>
      <c r="E7" s="1" t="s">
        <v>16</v>
      </c>
      <c r="F7" s="1">
        <v>31605.67</v>
      </c>
      <c r="G7" s="1">
        <v>39608.62</v>
      </c>
      <c r="H7" s="1">
        <v>5130.6</v>
      </c>
    </row>
    <row r="8" spans="2:16" ht="12.75">
      <c r="B8" s="2" t="s">
        <v>17</v>
      </c>
      <c r="C8" s="3">
        <f>C30</f>
        <v>325460.04000000004</v>
      </c>
      <c r="D8" s="1" t="s">
        <v>7</v>
      </c>
      <c r="E8" s="3" t="s">
        <v>18</v>
      </c>
      <c r="F8" s="3">
        <v>31605.67</v>
      </c>
      <c r="G8" s="3">
        <v>24388.42</v>
      </c>
      <c r="H8" s="3">
        <v>783.42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83440</v>
      </c>
      <c r="D9" s="1" t="s">
        <v>7</v>
      </c>
      <c r="E9" s="1" t="s">
        <v>20</v>
      </c>
      <c r="F9" s="1">
        <v>31605.67</v>
      </c>
      <c r="G9" s="1">
        <v>35143.87</v>
      </c>
      <c r="H9" s="1">
        <v>3149.38</v>
      </c>
    </row>
    <row r="10" spans="2:8" ht="12.75">
      <c r="B10" s="2"/>
      <c r="D10" s="1"/>
      <c r="E10" s="1" t="s">
        <v>21</v>
      </c>
      <c r="F10" s="1">
        <v>31605.67</v>
      </c>
      <c r="G10" s="1">
        <v>35060</v>
      </c>
      <c r="H10" s="1">
        <v>1543.99</v>
      </c>
    </row>
    <row r="11" spans="2:8" ht="12.75">
      <c r="B11" s="2"/>
      <c r="D11" s="1"/>
      <c r="E11" s="1" t="s">
        <v>22</v>
      </c>
      <c r="F11" s="1">
        <v>31605.67</v>
      </c>
      <c r="G11" s="1">
        <v>33072.74</v>
      </c>
      <c r="H11" s="1">
        <v>3367.81</v>
      </c>
    </row>
    <row r="12" spans="2:8" ht="12.75">
      <c r="B12" s="2" t="s">
        <v>23</v>
      </c>
      <c r="C12" s="1">
        <v>23884.04</v>
      </c>
      <c r="D12" s="1" t="s">
        <v>7</v>
      </c>
      <c r="E12" s="1" t="s">
        <v>24</v>
      </c>
      <c r="F12" s="1">
        <v>31605.67</v>
      </c>
      <c r="G12" s="1">
        <v>26733.53</v>
      </c>
      <c r="H12" s="1">
        <v>821.85</v>
      </c>
    </row>
    <row r="13" spans="2:8" ht="12.75">
      <c r="B13" s="2" t="s">
        <v>25</v>
      </c>
      <c r="C13" s="1">
        <f>C3+C5-C6</f>
        <v>-858.7400000000489</v>
      </c>
      <c r="D13" s="1" t="s">
        <v>7</v>
      </c>
      <c r="E13" s="1" t="s">
        <v>26</v>
      </c>
      <c r="F13" s="1">
        <v>31605.67</v>
      </c>
      <c r="G13" s="1">
        <v>35584.25</v>
      </c>
      <c r="H13" s="1">
        <v>1057.17</v>
      </c>
    </row>
    <row r="14" spans="2:8" ht="12.75">
      <c r="B14" s="2"/>
      <c r="D14" s="1"/>
      <c r="F14" s="3">
        <f>F2+F3+F4+F5+F6+F7+F8+F9+F10+F11+F12+F13</f>
        <v>379236.3999999999</v>
      </c>
      <c r="G14" s="3">
        <f>G2+G3+G4+G5+G6+G7+G8+G9+G10+G11+G12+G13</f>
        <v>355160.73</v>
      </c>
      <c r="H14" s="3">
        <f>H2+H3+H4+H5+H6+H7+H8+H9+H10+H11+H12+H13</f>
        <v>28825.480000000003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75949.68000000001</v>
      </c>
      <c r="E17" s="9">
        <v>6329.14</v>
      </c>
      <c r="F17" s="9">
        <v>6329.14</v>
      </c>
      <c r="G17" s="9">
        <v>6329.14</v>
      </c>
      <c r="H17" s="9">
        <v>6329.14</v>
      </c>
      <c r="I17" s="9">
        <v>6329.14</v>
      </c>
      <c r="J17" s="9">
        <v>6329.14</v>
      </c>
      <c r="K17" s="9">
        <v>6329.14</v>
      </c>
      <c r="L17" s="9">
        <v>6329.14</v>
      </c>
      <c r="M17" s="9">
        <v>6329.14</v>
      </c>
      <c r="N17" s="9">
        <v>6329.14</v>
      </c>
      <c r="O17" s="9">
        <v>6329.14</v>
      </c>
      <c r="P17" s="9">
        <v>6329.14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2589.2400000000002</v>
      </c>
      <c r="E18" s="9">
        <v>215.77</v>
      </c>
      <c r="F18" s="9">
        <v>215.77</v>
      </c>
      <c r="G18" s="9">
        <v>215.77</v>
      </c>
      <c r="H18" s="9">
        <v>215.77</v>
      </c>
      <c r="I18" s="9">
        <v>215.77</v>
      </c>
      <c r="J18" s="9">
        <v>215.77</v>
      </c>
      <c r="K18" s="9">
        <v>215.77</v>
      </c>
      <c r="L18" s="9">
        <v>215.77</v>
      </c>
      <c r="M18" s="9">
        <v>215.77</v>
      </c>
      <c r="N18" s="9">
        <v>215.77</v>
      </c>
      <c r="O18" s="9">
        <v>215.77</v>
      </c>
      <c r="P18" s="9">
        <v>215.77</v>
      </c>
    </row>
    <row r="19" spans="1:16" ht="12.75">
      <c r="A19" s="21">
        <v>3</v>
      </c>
      <c r="B19" s="12" t="s">
        <v>37</v>
      </c>
      <c r="C19" s="9">
        <f t="shared" si="0"/>
        <v>8058.239999999999</v>
      </c>
      <c r="E19" s="13">
        <v>671.57</v>
      </c>
      <c r="F19" s="13">
        <v>671.27</v>
      </c>
      <c r="G19" s="13">
        <v>671.27</v>
      </c>
      <c r="H19" s="13">
        <v>671.57</v>
      </c>
      <c r="I19" s="13">
        <v>671.57</v>
      </c>
      <c r="J19" s="13">
        <v>671.57</v>
      </c>
      <c r="K19" s="13">
        <v>671.57</v>
      </c>
      <c r="L19" s="13">
        <v>671.57</v>
      </c>
      <c r="M19" s="13">
        <v>671.57</v>
      </c>
      <c r="N19" s="13">
        <v>671.57</v>
      </c>
      <c r="O19" s="13">
        <v>671.57</v>
      </c>
      <c r="P19" s="13">
        <v>671.57</v>
      </c>
    </row>
    <row r="20" spans="1:16" ht="12.75">
      <c r="A20" s="19">
        <v>4</v>
      </c>
      <c r="B20" s="12" t="s">
        <v>161</v>
      </c>
      <c r="C20" s="9">
        <f t="shared" si="0"/>
        <v>9000</v>
      </c>
      <c r="E20" s="5"/>
      <c r="F20" s="5">
        <v>4500</v>
      </c>
      <c r="G20" s="5">
        <v>4500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48906.960000000014</v>
      </c>
      <c r="E21" s="5">
        <v>4075.58</v>
      </c>
      <c r="F21" s="5">
        <v>4075.58</v>
      </c>
      <c r="G21" s="5">
        <v>4075.58</v>
      </c>
      <c r="H21" s="5">
        <v>4075.58</v>
      </c>
      <c r="I21" s="5">
        <v>4075.58</v>
      </c>
      <c r="J21" s="5">
        <v>4075.58</v>
      </c>
      <c r="K21" s="5">
        <v>4075.58</v>
      </c>
      <c r="L21" s="5">
        <v>4075.58</v>
      </c>
      <c r="M21" s="5">
        <v>4075.58</v>
      </c>
      <c r="N21" s="5">
        <v>4075.58</v>
      </c>
      <c r="O21" s="5">
        <v>4075.58</v>
      </c>
      <c r="P21" s="5">
        <v>4075.58</v>
      </c>
    </row>
    <row r="22" spans="1:16" ht="22.5">
      <c r="A22" s="21">
        <v>6</v>
      </c>
      <c r="B22" s="12" t="s">
        <v>41</v>
      </c>
      <c r="C22" s="9">
        <f t="shared" si="0"/>
        <v>20713.56000000001</v>
      </c>
      <c r="E22" s="5">
        <v>1726.13</v>
      </c>
      <c r="F22" s="5">
        <v>1726.13</v>
      </c>
      <c r="G22" s="5">
        <v>1726.13</v>
      </c>
      <c r="H22" s="5">
        <v>1726.13</v>
      </c>
      <c r="I22" s="5">
        <v>1726.13</v>
      </c>
      <c r="J22" s="5">
        <v>1726.13</v>
      </c>
      <c r="K22" s="5">
        <v>1726.13</v>
      </c>
      <c r="L22" s="5">
        <v>1726.13</v>
      </c>
      <c r="M22" s="5">
        <v>1726.13</v>
      </c>
      <c r="N22" s="5">
        <v>1726.13</v>
      </c>
      <c r="O22" s="5">
        <v>1726.13</v>
      </c>
      <c r="P22" s="5">
        <v>1726.13</v>
      </c>
    </row>
    <row r="23" spans="1:16" ht="12.75">
      <c r="A23" s="19">
        <v>7</v>
      </c>
      <c r="B23" s="16" t="s">
        <v>126</v>
      </c>
      <c r="C23" s="9">
        <f t="shared" si="0"/>
        <v>40851.72</v>
      </c>
      <c r="E23" s="5">
        <v>3404.31</v>
      </c>
      <c r="F23" s="5">
        <v>3404.31</v>
      </c>
      <c r="G23" s="5">
        <v>3404.31</v>
      </c>
      <c r="H23" s="5">
        <v>3404.31</v>
      </c>
      <c r="I23" s="5">
        <v>3404.31</v>
      </c>
      <c r="J23" s="5">
        <v>3404.31</v>
      </c>
      <c r="K23" s="5">
        <v>3404.31</v>
      </c>
      <c r="L23" s="5">
        <v>3404.31</v>
      </c>
      <c r="M23" s="5">
        <v>3404.31</v>
      </c>
      <c r="N23" s="5">
        <v>3404.31</v>
      </c>
      <c r="O23" s="5">
        <v>3404.31</v>
      </c>
      <c r="P23" s="5">
        <v>3404.31</v>
      </c>
    </row>
    <row r="24" spans="1:16" ht="12.75">
      <c r="A24" s="20">
        <v>8</v>
      </c>
      <c r="B24" s="12" t="s">
        <v>65</v>
      </c>
      <c r="C24" s="9">
        <f t="shared" si="0"/>
        <v>1438.4399999999996</v>
      </c>
      <c r="E24" s="5">
        <v>119.87</v>
      </c>
      <c r="F24" s="5">
        <v>119.87</v>
      </c>
      <c r="G24" s="5">
        <v>119.87</v>
      </c>
      <c r="H24" s="5">
        <v>119.87</v>
      </c>
      <c r="I24" s="5">
        <v>119.87</v>
      </c>
      <c r="J24" s="5">
        <v>119.87</v>
      </c>
      <c r="K24" s="5">
        <v>119.87</v>
      </c>
      <c r="L24" s="5">
        <v>119.87</v>
      </c>
      <c r="M24" s="5">
        <v>119.87</v>
      </c>
      <c r="N24" s="5">
        <v>119.87</v>
      </c>
      <c r="O24" s="5">
        <v>119.87</v>
      </c>
      <c r="P24" s="5">
        <v>119.87</v>
      </c>
    </row>
    <row r="25" spans="1:16" ht="45">
      <c r="A25" s="21">
        <v>9</v>
      </c>
      <c r="B25" s="12" t="s">
        <v>66</v>
      </c>
      <c r="C25" s="9">
        <f t="shared" si="0"/>
        <v>50057.75999999998</v>
      </c>
      <c r="E25" s="15">
        <v>4171.48</v>
      </c>
      <c r="F25" s="15">
        <v>4171.48</v>
      </c>
      <c r="G25" s="15">
        <v>4171.48</v>
      </c>
      <c r="H25" s="15">
        <v>4171.48</v>
      </c>
      <c r="I25" s="15">
        <v>4171.48</v>
      </c>
      <c r="J25" s="15">
        <v>4171.48</v>
      </c>
      <c r="K25" s="15">
        <v>4171.48</v>
      </c>
      <c r="L25" s="15">
        <v>4171.48</v>
      </c>
      <c r="M25" s="15">
        <v>4171.48</v>
      </c>
      <c r="N25" s="15">
        <v>4171.48</v>
      </c>
      <c r="O25" s="15">
        <v>4171.48</v>
      </c>
      <c r="P25" s="15">
        <v>4171.48</v>
      </c>
    </row>
    <row r="26" spans="1:16" ht="12.75">
      <c r="A26" s="19">
        <v>10</v>
      </c>
      <c r="B26" s="16" t="s">
        <v>45</v>
      </c>
      <c r="C26" s="9">
        <f t="shared" si="0"/>
        <v>34522.560000000005</v>
      </c>
      <c r="E26" s="5">
        <v>2876.88</v>
      </c>
      <c r="F26" s="5">
        <v>2876.88</v>
      </c>
      <c r="G26" s="5">
        <v>2876.88</v>
      </c>
      <c r="H26" s="5">
        <v>2876.88</v>
      </c>
      <c r="I26" s="5">
        <v>2876.88</v>
      </c>
      <c r="J26" s="5">
        <v>2876.88</v>
      </c>
      <c r="K26" s="5">
        <v>2876.88</v>
      </c>
      <c r="L26" s="5">
        <v>2876.88</v>
      </c>
      <c r="M26" s="5">
        <v>2876.88</v>
      </c>
      <c r="N26" s="5">
        <v>2876.88</v>
      </c>
      <c r="O26" s="5">
        <v>2876.88</v>
      </c>
      <c r="P26" s="5">
        <v>2876.88</v>
      </c>
    </row>
    <row r="27" spans="1:16" ht="12.75">
      <c r="A27" s="20">
        <v>11</v>
      </c>
      <c r="B27" s="12" t="s">
        <v>47</v>
      </c>
      <c r="C27" s="9">
        <f t="shared" si="0"/>
        <v>9781.44</v>
      </c>
      <c r="E27" s="5">
        <v>815.12</v>
      </c>
      <c r="F27" s="5">
        <v>815.12</v>
      </c>
      <c r="G27" s="5">
        <v>815.12</v>
      </c>
      <c r="H27" s="5">
        <v>815.12</v>
      </c>
      <c r="I27" s="5">
        <v>815.12</v>
      </c>
      <c r="J27" s="5">
        <v>815.12</v>
      </c>
      <c r="K27" s="5">
        <v>815.12</v>
      </c>
      <c r="L27" s="5">
        <v>815.12</v>
      </c>
      <c r="M27" s="5">
        <v>815.12</v>
      </c>
      <c r="N27" s="5">
        <v>815.12</v>
      </c>
      <c r="O27" s="5">
        <v>815.12</v>
      </c>
      <c r="P27" s="5">
        <v>815.12</v>
      </c>
    </row>
    <row r="28" spans="1:16" ht="22.5">
      <c r="A28" s="21">
        <v>12</v>
      </c>
      <c r="B28" s="12" t="s">
        <v>49</v>
      </c>
      <c r="C28" s="9">
        <f t="shared" si="0"/>
        <v>575.4</v>
      </c>
      <c r="E28" s="5">
        <v>47.95</v>
      </c>
      <c r="F28" s="5">
        <v>47.95</v>
      </c>
      <c r="G28" s="5">
        <v>47.95</v>
      </c>
      <c r="H28" s="5">
        <v>47.95</v>
      </c>
      <c r="I28" s="5">
        <v>47.95</v>
      </c>
      <c r="J28" s="5">
        <v>47.95</v>
      </c>
      <c r="K28" s="5">
        <v>47.95</v>
      </c>
      <c r="L28" s="5">
        <v>47.95</v>
      </c>
      <c r="M28" s="5">
        <v>47.95</v>
      </c>
      <c r="N28" s="5">
        <v>47.95</v>
      </c>
      <c r="O28" s="5">
        <v>47.95</v>
      </c>
      <c r="P28" s="5">
        <v>47.95</v>
      </c>
    </row>
    <row r="29" spans="1:16" ht="33.75">
      <c r="A29" s="19">
        <v>13</v>
      </c>
      <c r="B29" s="6" t="s">
        <v>51</v>
      </c>
      <c r="C29" s="9">
        <f t="shared" si="0"/>
        <v>23015.039999999994</v>
      </c>
      <c r="E29" s="15">
        <v>1917.92</v>
      </c>
      <c r="F29" s="15">
        <v>1917.92</v>
      </c>
      <c r="G29" s="15">
        <v>1917.92</v>
      </c>
      <c r="H29" s="15">
        <v>1917.92</v>
      </c>
      <c r="I29" s="15">
        <v>1917.92</v>
      </c>
      <c r="J29" s="15">
        <v>1917.92</v>
      </c>
      <c r="K29" s="15">
        <v>1917.92</v>
      </c>
      <c r="L29" s="15">
        <v>1917.92</v>
      </c>
      <c r="M29" s="15">
        <v>1917.92</v>
      </c>
      <c r="N29" s="15">
        <v>1917.92</v>
      </c>
      <c r="O29" s="15">
        <v>1917.92</v>
      </c>
      <c r="P29" s="15">
        <v>1917.92</v>
      </c>
    </row>
    <row r="30" spans="1:16" ht="12.75">
      <c r="A30" s="20"/>
      <c r="B30" s="6" t="s">
        <v>52</v>
      </c>
      <c r="C30" s="15">
        <f>SUM(C17:C29)</f>
        <v>325460.04000000004</v>
      </c>
      <c r="E30" s="15">
        <f>SUM(E17:E29)</f>
        <v>26371.72</v>
      </c>
      <c r="F30" s="15">
        <f aca="true" t="shared" si="1" ref="F30:P30">SUM(F17:F29)</f>
        <v>30871.42</v>
      </c>
      <c r="G30" s="15">
        <f t="shared" si="1"/>
        <v>30871.42</v>
      </c>
      <c r="H30" s="15">
        <f t="shared" si="1"/>
        <v>26371.72</v>
      </c>
      <c r="I30" s="15">
        <f t="shared" si="1"/>
        <v>26371.72</v>
      </c>
      <c r="J30" s="15">
        <f t="shared" si="1"/>
        <v>26371.72</v>
      </c>
      <c r="K30" s="15">
        <f t="shared" si="1"/>
        <v>26371.72</v>
      </c>
      <c r="L30" s="15">
        <f t="shared" si="1"/>
        <v>26371.72</v>
      </c>
      <c r="M30" s="15">
        <f t="shared" si="1"/>
        <v>26371.72</v>
      </c>
      <c r="N30" s="15">
        <f t="shared" si="1"/>
        <v>26371.72</v>
      </c>
      <c r="O30" s="15">
        <f t="shared" si="1"/>
        <v>26371.72</v>
      </c>
      <c r="P30" s="15">
        <f t="shared" si="1"/>
        <v>26371.72</v>
      </c>
    </row>
    <row r="31" spans="1:16" ht="12.75">
      <c r="A31" s="19">
        <v>14</v>
      </c>
      <c r="B31" s="5" t="s">
        <v>19</v>
      </c>
      <c r="C31" s="15">
        <f>C32+C33+C34+C35+C36</f>
        <v>83440</v>
      </c>
      <c r="E31" s="15">
        <f>E32+E33+E34+E35</f>
        <v>0</v>
      </c>
      <c r="F31" s="15">
        <f aca="true" t="shared" si="2" ref="F31:P31">F32+F33+F34+F35</f>
        <v>0</v>
      </c>
      <c r="G31" s="28">
        <v>100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1600</v>
      </c>
      <c r="N31" s="15">
        <f>N32+N33+N34+N35+N36</f>
        <v>81740</v>
      </c>
      <c r="O31" s="15">
        <f t="shared" si="2"/>
        <v>0</v>
      </c>
      <c r="P31" s="15">
        <f t="shared" si="2"/>
        <v>0</v>
      </c>
    </row>
    <row r="32" spans="1:16" ht="12.75">
      <c r="A32" s="19"/>
      <c r="B32" s="4" t="s">
        <v>111</v>
      </c>
      <c r="C32" s="9">
        <f>E32+F32+G32+H32+I32+J32+K32+L32+M32+N32+O32+P32</f>
        <v>100</v>
      </c>
      <c r="E32" s="4"/>
      <c r="F32" s="4"/>
      <c r="G32" s="4">
        <v>100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9"/>
      <c r="B33" s="24" t="s">
        <v>451</v>
      </c>
      <c r="C33" s="9">
        <v>1600</v>
      </c>
      <c r="E33" s="4"/>
      <c r="F33" s="4"/>
      <c r="G33" s="4" t="s">
        <v>452</v>
      </c>
      <c r="H33" s="4"/>
      <c r="I33" s="4"/>
      <c r="J33" s="4"/>
      <c r="K33" s="4"/>
      <c r="L33" s="4"/>
      <c r="M33" s="4">
        <v>1600</v>
      </c>
      <c r="N33" s="4"/>
      <c r="O33" s="4"/>
      <c r="P33" s="4"/>
    </row>
    <row r="34" spans="1:16" ht="12.75">
      <c r="A34" s="19"/>
      <c r="B34" s="4" t="s">
        <v>453</v>
      </c>
      <c r="C34" s="9">
        <f>E34+F34+G34+H34+I34+J34+K34+L34+M34+N34+O34+P34</f>
        <v>4050</v>
      </c>
      <c r="E34" s="4"/>
      <c r="F34" s="4"/>
      <c r="G34" s="4"/>
      <c r="H34" s="4"/>
      <c r="I34" s="4"/>
      <c r="J34" s="4"/>
      <c r="K34" s="4"/>
      <c r="L34" s="4"/>
      <c r="M34" s="4"/>
      <c r="N34" s="4">
        <v>4050</v>
      </c>
      <c r="O34" s="4"/>
      <c r="P34" s="4"/>
    </row>
    <row r="35" spans="1:16" ht="12.75">
      <c r="A35" s="19"/>
      <c r="B35" s="4" t="s">
        <v>454</v>
      </c>
      <c r="C35" s="9">
        <f>E35+F35+G35+H35+I35+J35+K35+L35+M35+N35+O35+P35</f>
        <v>30000</v>
      </c>
      <c r="E35" s="4"/>
      <c r="F35" s="4"/>
      <c r="G35" s="4"/>
      <c r="H35" s="4"/>
      <c r="I35" s="4"/>
      <c r="J35" s="4"/>
      <c r="K35" s="4"/>
      <c r="L35" s="4"/>
      <c r="M35" s="4"/>
      <c r="N35" s="4">
        <v>30000</v>
      </c>
      <c r="O35" s="4"/>
      <c r="P35" s="4"/>
    </row>
    <row r="36" spans="1:16" ht="12.75">
      <c r="A36" s="19"/>
      <c r="B36" s="4" t="s">
        <v>166</v>
      </c>
      <c r="C36" s="9">
        <f>E36+F36+G36+H36+I36+J36+K36+L36+M36+N36+O36+P36</f>
        <v>47690</v>
      </c>
      <c r="E36" s="4"/>
      <c r="F36" s="4"/>
      <c r="G36" s="4"/>
      <c r="H36" s="4"/>
      <c r="I36" s="4"/>
      <c r="J36" s="4"/>
      <c r="K36" s="4"/>
      <c r="L36" s="4"/>
      <c r="M36" s="4"/>
      <c r="N36" s="4">
        <v>47690</v>
      </c>
      <c r="O36" s="4"/>
      <c r="P36" s="4"/>
    </row>
    <row r="37" spans="1:16" ht="12.75">
      <c r="A37" s="19"/>
      <c r="B37" s="4" t="s">
        <v>56</v>
      </c>
      <c r="C37" s="17">
        <f>C30+C31</f>
        <v>408900.04000000004</v>
      </c>
      <c r="E37" s="17">
        <f>E30+E31</f>
        <v>26371.72</v>
      </c>
      <c r="F37" s="17">
        <f aca="true" t="shared" si="3" ref="F37:P37">F30+F31</f>
        <v>30871.42</v>
      </c>
      <c r="G37" s="17">
        <f t="shared" si="3"/>
        <v>30971.42</v>
      </c>
      <c r="H37" s="17">
        <f t="shared" si="3"/>
        <v>26371.72</v>
      </c>
      <c r="I37" s="17">
        <f t="shared" si="3"/>
        <v>26371.72</v>
      </c>
      <c r="J37" s="17">
        <f t="shared" si="3"/>
        <v>26371.72</v>
      </c>
      <c r="K37" s="17">
        <f t="shared" si="3"/>
        <v>26371.72</v>
      </c>
      <c r="L37" s="17">
        <f t="shared" si="3"/>
        <v>26371.72</v>
      </c>
      <c r="M37" s="17">
        <f t="shared" si="3"/>
        <v>27971.72</v>
      </c>
      <c r="N37" s="17">
        <f t="shared" si="3"/>
        <v>108111.72</v>
      </c>
      <c r="O37" s="17">
        <f t="shared" si="3"/>
        <v>26371.72</v>
      </c>
      <c r="P37" s="17">
        <f t="shared" si="3"/>
        <v>26371.72</v>
      </c>
    </row>
    <row r="39" ht="12.75">
      <c r="B39" s="18" t="s">
        <v>57</v>
      </c>
    </row>
    <row r="40" ht="12.75">
      <c r="B40" s="18"/>
    </row>
    <row r="41" ht="12.75">
      <c r="B41" s="18" t="s">
        <v>58</v>
      </c>
    </row>
    <row r="42" ht="12.75">
      <c r="B42" s="18"/>
    </row>
    <row r="43" ht="12.75">
      <c r="B43" s="18" t="s">
        <v>59</v>
      </c>
    </row>
    <row r="44" ht="12.75">
      <c r="B44" s="18"/>
    </row>
    <row r="45" ht="12.75">
      <c r="B45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28" sqref="D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455</v>
      </c>
      <c r="F1" s="1" t="s">
        <v>2</v>
      </c>
      <c r="G1" s="1" t="s">
        <v>3</v>
      </c>
    </row>
    <row r="2" spans="2:7" ht="12.75">
      <c r="B2" s="2" t="s">
        <v>456</v>
      </c>
      <c r="D2" s="1"/>
      <c r="E2" s="1" t="s">
        <v>5</v>
      </c>
      <c r="F2" s="1">
        <v>38649.66</v>
      </c>
      <c r="G2" s="1">
        <v>25806.6</v>
      </c>
    </row>
    <row r="3" spans="2:8" ht="12.75">
      <c r="B3" s="2" t="s">
        <v>6</v>
      </c>
      <c r="C3" s="1">
        <v>146036.16</v>
      </c>
      <c r="D3" s="1" t="s">
        <v>7</v>
      </c>
      <c r="E3" s="1" t="s">
        <v>8</v>
      </c>
      <c r="F3" s="1">
        <v>38649.66</v>
      </c>
      <c r="G3" s="1">
        <v>37428.91</v>
      </c>
      <c r="H3" s="1">
        <v>31.98</v>
      </c>
    </row>
    <row r="4" spans="2:8" ht="12.75">
      <c r="B4" s="2" t="s">
        <v>68</v>
      </c>
      <c r="C4" s="3">
        <f>F14</f>
        <v>463795.92000000016</v>
      </c>
      <c r="D4" s="1" t="s">
        <v>7</v>
      </c>
      <c r="E4" s="1" t="s">
        <v>10</v>
      </c>
      <c r="F4" s="1">
        <v>38649.66</v>
      </c>
      <c r="G4" s="1">
        <v>40199.5</v>
      </c>
      <c r="H4" s="1">
        <v>31.98</v>
      </c>
    </row>
    <row r="5" spans="2:8" ht="12.75">
      <c r="B5" s="2" t="s">
        <v>11</v>
      </c>
      <c r="C5" s="3">
        <f>G14+H14</f>
        <v>457952.6600000001</v>
      </c>
      <c r="D5" s="1" t="s">
        <v>7</v>
      </c>
      <c r="E5" s="1" t="s">
        <v>12</v>
      </c>
      <c r="F5" s="1">
        <v>38649.66</v>
      </c>
      <c r="G5" s="1">
        <v>31258.58</v>
      </c>
      <c r="H5" s="1">
        <v>724.96</v>
      </c>
    </row>
    <row r="6" spans="2:8" ht="12.75">
      <c r="B6" s="2" t="s">
        <v>13</v>
      </c>
      <c r="C6" s="1">
        <f>C8+C9</f>
        <v>402460.76</v>
      </c>
      <c r="D6" s="1" t="s">
        <v>7</v>
      </c>
      <c r="E6" s="1" t="s">
        <v>14</v>
      </c>
      <c r="F6" s="1">
        <v>38649.66</v>
      </c>
      <c r="G6" s="1">
        <v>36162.79</v>
      </c>
      <c r="H6" s="1">
        <v>748.58</v>
      </c>
    </row>
    <row r="7" spans="2:8" ht="12.75">
      <c r="B7" s="2" t="s">
        <v>15</v>
      </c>
      <c r="D7" s="1"/>
      <c r="E7" s="1" t="s">
        <v>16</v>
      </c>
      <c r="F7" s="1">
        <v>38649.66</v>
      </c>
      <c r="G7" s="1">
        <v>44421.48</v>
      </c>
      <c r="H7" s="1">
        <v>755.6</v>
      </c>
    </row>
    <row r="8" spans="2:16" ht="12.75">
      <c r="B8" s="2" t="s">
        <v>17</v>
      </c>
      <c r="C8" s="3">
        <f>C29</f>
        <v>398435.76</v>
      </c>
      <c r="D8" s="1" t="s">
        <v>7</v>
      </c>
      <c r="E8" s="3" t="s">
        <v>18</v>
      </c>
      <c r="F8" s="3">
        <v>38649.66</v>
      </c>
      <c r="G8" s="3">
        <v>32649.03</v>
      </c>
      <c r="H8" s="3">
        <v>1843.76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4025</v>
      </c>
      <c r="D9" s="1" t="s">
        <v>7</v>
      </c>
      <c r="E9" s="1" t="s">
        <v>20</v>
      </c>
      <c r="F9" s="1">
        <v>38649.66</v>
      </c>
      <c r="G9" s="1">
        <v>28626.55</v>
      </c>
      <c r="H9" s="1">
        <v>2734.7</v>
      </c>
    </row>
    <row r="10" spans="2:8" ht="12.75">
      <c r="B10" s="2"/>
      <c r="D10" s="1"/>
      <c r="E10" s="1" t="s">
        <v>21</v>
      </c>
      <c r="F10" s="1">
        <v>38649.66</v>
      </c>
      <c r="G10" s="1">
        <v>36679.14</v>
      </c>
      <c r="H10" s="1">
        <v>4307.28</v>
      </c>
    </row>
    <row r="11" spans="2:8" ht="12.75">
      <c r="B11" s="2"/>
      <c r="D11" s="1"/>
      <c r="E11" s="1" t="s">
        <v>22</v>
      </c>
      <c r="F11" s="1">
        <v>38649.66</v>
      </c>
      <c r="G11" s="1">
        <v>30559.19</v>
      </c>
      <c r="H11" s="1">
        <v>3108.68</v>
      </c>
    </row>
    <row r="12" spans="2:8" ht="12.75">
      <c r="B12" s="2" t="s">
        <v>23</v>
      </c>
      <c r="C12" s="1">
        <v>73635.52</v>
      </c>
      <c r="D12" s="1" t="s">
        <v>7</v>
      </c>
      <c r="E12" s="1" t="s">
        <v>24</v>
      </c>
      <c r="F12" s="1">
        <v>38649.66</v>
      </c>
      <c r="G12" s="1">
        <v>45507.26</v>
      </c>
      <c r="H12" s="1">
        <v>1460.2</v>
      </c>
    </row>
    <row r="13" spans="2:8" ht="12.75">
      <c r="B13" s="2" t="s">
        <v>25</v>
      </c>
      <c r="C13" s="1">
        <f>C3+C5-C6</f>
        <v>201528.06000000006</v>
      </c>
      <c r="D13" s="1" t="s">
        <v>7</v>
      </c>
      <c r="E13" s="1" t="s">
        <v>26</v>
      </c>
      <c r="F13" s="1">
        <v>38649.66</v>
      </c>
      <c r="G13" s="1">
        <v>49667.4</v>
      </c>
      <c r="H13" s="1">
        <v>3238.51</v>
      </c>
    </row>
    <row r="14" spans="2:8" ht="12.75">
      <c r="B14" s="2"/>
      <c r="D14" s="1"/>
      <c r="F14" s="3">
        <f>F2+F3+F4+F5+F6+F7+F8+F9+F10+F11+F12+F13</f>
        <v>463795.92000000016</v>
      </c>
      <c r="G14" s="3">
        <f>G2+G3+G4+G5+G6+G7+G8+G9+G10+G11+G12+G13</f>
        <v>438966.4300000001</v>
      </c>
      <c r="H14" s="3">
        <f>H2+H3+H4+H5+H6+H7+H8+H9+H10+H11+H12+H13</f>
        <v>18986.230000000003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107455.79999999997</v>
      </c>
      <c r="E17" s="9">
        <v>8954.65</v>
      </c>
      <c r="F17" s="9">
        <v>8954.65</v>
      </c>
      <c r="G17" s="9">
        <v>8954.65</v>
      </c>
      <c r="H17" s="9">
        <v>8954.65</v>
      </c>
      <c r="I17" s="9">
        <v>8954.65</v>
      </c>
      <c r="J17" s="9">
        <v>8954.65</v>
      </c>
      <c r="K17" s="9">
        <v>8954.65</v>
      </c>
      <c r="L17" s="9">
        <v>8954.65</v>
      </c>
      <c r="M17" s="9">
        <v>8954.65</v>
      </c>
      <c r="N17" s="9">
        <v>8954.65</v>
      </c>
      <c r="O17" s="9">
        <v>8954.65</v>
      </c>
      <c r="P17" s="9">
        <v>8954.65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3323.399999999999</v>
      </c>
      <c r="E18" s="9">
        <v>276.95</v>
      </c>
      <c r="F18" s="9">
        <v>276.95</v>
      </c>
      <c r="G18" s="9">
        <v>276.95</v>
      </c>
      <c r="H18" s="9">
        <v>276.95</v>
      </c>
      <c r="I18" s="9">
        <v>276.95</v>
      </c>
      <c r="J18" s="9">
        <v>276.95</v>
      </c>
      <c r="K18" s="9">
        <v>276.95</v>
      </c>
      <c r="L18" s="9">
        <v>276.95</v>
      </c>
      <c r="M18" s="9">
        <v>276.95</v>
      </c>
      <c r="N18" s="9">
        <v>276.95</v>
      </c>
      <c r="O18" s="9">
        <v>276.95</v>
      </c>
      <c r="P18" s="9">
        <v>276.95</v>
      </c>
    </row>
    <row r="19" spans="1:16" ht="12.75">
      <c r="A19" s="21">
        <v>3</v>
      </c>
      <c r="B19" s="12" t="s">
        <v>37</v>
      </c>
      <c r="C19" s="9">
        <f t="shared" si="0"/>
        <v>10339.440000000002</v>
      </c>
      <c r="E19" s="13">
        <v>861.62</v>
      </c>
      <c r="F19" s="13">
        <v>861.62</v>
      </c>
      <c r="G19" s="13">
        <v>861.62</v>
      </c>
      <c r="H19" s="13">
        <v>861.62</v>
      </c>
      <c r="I19" s="13">
        <v>861.62</v>
      </c>
      <c r="J19" s="13">
        <v>861.62</v>
      </c>
      <c r="K19" s="13">
        <v>861.62</v>
      </c>
      <c r="L19" s="13">
        <v>861.62</v>
      </c>
      <c r="M19" s="13">
        <v>861.62</v>
      </c>
      <c r="N19" s="13">
        <v>861.62</v>
      </c>
      <c r="O19" s="13">
        <v>861.62</v>
      </c>
      <c r="P19" s="13">
        <v>861.62</v>
      </c>
    </row>
    <row r="20" spans="1:16" ht="12.75">
      <c r="A20" s="19">
        <v>4</v>
      </c>
      <c r="B20" s="22" t="s">
        <v>64</v>
      </c>
      <c r="C20" s="9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70160.16</v>
      </c>
      <c r="E21" s="5">
        <v>5846.68</v>
      </c>
      <c r="F21" s="5">
        <v>5846.68</v>
      </c>
      <c r="G21" s="5">
        <v>5846.68</v>
      </c>
      <c r="H21" s="5">
        <v>5846.68</v>
      </c>
      <c r="I21" s="5">
        <v>5846.68</v>
      </c>
      <c r="J21" s="5">
        <v>5846.68</v>
      </c>
      <c r="K21" s="5">
        <v>5846.68</v>
      </c>
      <c r="L21" s="5">
        <v>5846.68</v>
      </c>
      <c r="M21" s="5">
        <v>5846.68</v>
      </c>
      <c r="N21" s="5">
        <v>5846.68</v>
      </c>
      <c r="O21" s="5">
        <v>5846.68</v>
      </c>
      <c r="P21" s="5">
        <v>5846.68</v>
      </c>
    </row>
    <row r="22" spans="1:16" ht="22.5">
      <c r="A22" s="21">
        <v>6</v>
      </c>
      <c r="B22" s="12" t="s">
        <v>41</v>
      </c>
      <c r="C22" s="9">
        <f t="shared" si="0"/>
        <v>26586.960000000006</v>
      </c>
      <c r="E22" s="5">
        <v>2215.58</v>
      </c>
      <c r="F22" s="5">
        <v>2215.58</v>
      </c>
      <c r="G22" s="5">
        <v>2215.58</v>
      </c>
      <c r="H22" s="5">
        <v>2215.58</v>
      </c>
      <c r="I22" s="5">
        <v>2215.58</v>
      </c>
      <c r="J22" s="5">
        <v>2215.58</v>
      </c>
      <c r="K22" s="5">
        <v>2215.58</v>
      </c>
      <c r="L22" s="5">
        <v>2215.58</v>
      </c>
      <c r="M22" s="5">
        <v>2215.58</v>
      </c>
      <c r="N22" s="5">
        <v>2215.58</v>
      </c>
      <c r="O22" s="5">
        <v>2215.58</v>
      </c>
      <c r="P22" s="5">
        <v>2215.58</v>
      </c>
    </row>
    <row r="23" spans="1:16" ht="12.75">
      <c r="A23" s="19">
        <v>7</v>
      </c>
      <c r="B23" s="12" t="s">
        <v>65</v>
      </c>
      <c r="C23" s="9">
        <f t="shared" si="0"/>
        <v>5538.96</v>
      </c>
      <c r="E23" s="5">
        <v>461.58</v>
      </c>
      <c r="F23" s="5">
        <v>461.58</v>
      </c>
      <c r="G23" s="5">
        <v>461.58</v>
      </c>
      <c r="H23" s="5">
        <v>461.58</v>
      </c>
      <c r="I23" s="5">
        <v>461.58</v>
      </c>
      <c r="J23" s="5">
        <v>461.58</v>
      </c>
      <c r="K23" s="5">
        <v>461.58</v>
      </c>
      <c r="L23" s="5">
        <v>461.58</v>
      </c>
      <c r="M23" s="5">
        <v>461.58</v>
      </c>
      <c r="N23" s="5">
        <v>461.58</v>
      </c>
      <c r="O23" s="5">
        <v>461.58</v>
      </c>
      <c r="P23" s="5">
        <v>461.58</v>
      </c>
    </row>
    <row r="24" spans="1:16" ht="45">
      <c r="A24" s="20">
        <v>8</v>
      </c>
      <c r="B24" s="12" t="s">
        <v>66</v>
      </c>
      <c r="C24" s="9">
        <f t="shared" si="0"/>
        <v>85669.20000000001</v>
      </c>
      <c r="E24" s="15">
        <v>7139.1</v>
      </c>
      <c r="F24" s="15">
        <v>7139.1</v>
      </c>
      <c r="G24" s="15">
        <v>7139.1</v>
      </c>
      <c r="H24" s="15">
        <v>7139.1</v>
      </c>
      <c r="I24" s="15">
        <v>7139.1</v>
      </c>
      <c r="J24" s="15">
        <v>7139.1</v>
      </c>
      <c r="K24" s="15">
        <v>7139.1</v>
      </c>
      <c r="L24" s="15">
        <v>7139.1</v>
      </c>
      <c r="M24" s="15">
        <v>7139.1</v>
      </c>
      <c r="N24" s="15">
        <v>7139.1</v>
      </c>
      <c r="O24" s="15">
        <v>7139.1</v>
      </c>
      <c r="P24" s="15">
        <v>7139.1</v>
      </c>
    </row>
    <row r="25" spans="1:16" ht="12.75">
      <c r="A25" s="21">
        <v>9</v>
      </c>
      <c r="B25" s="16" t="s">
        <v>45</v>
      </c>
      <c r="C25" s="9">
        <f t="shared" si="0"/>
        <v>44311.68</v>
      </c>
      <c r="E25" s="5">
        <v>3692.64</v>
      </c>
      <c r="F25" s="5">
        <v>3692.64</v>
      </c>
      <c r="G25" s="5">
        <v>3692.64</v>
      </c>
      <c r="H25" s="5">
        <v>3692.64</v>
      </c>
      <c r="I25" s="5">
        <v>3692.64</v>
      </c>
      <c r="J25" s="5">
        <v>3692.64</v>
      </c>
      <c r="K25" s="5">
        <v>3692.64</v>
      </c>
      <c r="L25" s="5">
        <v>3692.64</v>
      </c>
      <c r="M25" s="5">
        <v>3692.64</v>
      </c>
      <c r="N25" s="5">
        <v>3692.64</v>
      </c>
      <c r="O25" s="5">
        <v>3692.64</v>
      </c>
      <c r="P25" s="5">
        <v>3692.64</v>
      </c>
    </row>
    <row r="26" spans="1:16" ht="12.75">
      <c r="A26" s="19">
        <v>10</v>
      </c>
      <c r="B26" s="12" t="s">
        <v>47</v>
      </c>
      <c r="C26" s="9">
        <f t="shared" si="0"/>
        <v>14770.560000000005</v>
      </c>
      <c r="E26" s="5">
        <v>1230.88</v>
      </c>
      <c r="F26" s="5">
        <v>1230.88</v>
      </c>
      <c r="G26" s="5">
        <v>1230.88</v>
      </c>
      <c r="H26" s="5">
        <v>1230.88</v>
      </c>
      <c r="I26" s="5">
        <v>1230.88</v>
      </c>
      <c r="J26" s="5">
        <v>1230.88</v>
      </c>
      <c r="K26" s="5">
        <v>1230.88</v>
      </c>
      <c r="L26" s="5">
        <v>1230.88</v>
      </c>
      <c r="M26" s="5">
        <v>1230.88</v>
      </c>
      <c r="N26" s="5">
        <v>1230.88</v>
      </c>
      <c r="O26" s="5">
        <v>1230.88</v>
      </c>
      <c r="P26" s="5">
        <v>1230.88</v>
      </c>
    </row>
    <row r="27" spans="1:16" ht="22.5">
      <c r="A27" s="20">
        <v>11</v>
      </c>
      <c r="B27" s="12" t="s">
        <v>49</v>
      </c>
      <c r="C27" s="9">
        <f t="shared" si="0"/>
        <v>738.4799999999999</v>
      </c>
      <c r="E27" s="5">
        <v>61.54</v>
      </c>
      <c r="F27" s="5">
        <v>61.54</v>
      </c>
      <c r="G27" s="5">
        <v>61.54</v>
      </c>
      <c r="H27" s="5">
        <v>61.54</v>
      </c>
      <c r="I27" s="5">
        <v>61.54</v>
      </c>
      <c r="J27" s="5">
        <v>61.54</v>
      </c>
      <c r="K27" s="5">
        <v>61.54</v>
      </c>
      <c r="L27" s="5">
        <v>61.54</v>
      </c>
      <c r="M27" s="5">
        <v>61.54</v>
      </c>
      <c r="N27" s="5">
        <v>61.54</v>
      </c>
      <c r="O27" s="5">
        <v>61.54</v>
      </c>
      <c r="P27" s="5">
        <v>61.54</v>
      </c>
    </row>
    <row r="28" spans="1:16" ht="33.75">
      <c r="A28" s="21">
        <v>12</v>
      </c>
      <c r="B28" s="6" t="s">
        <v>51</v>
      </c>
      <c r="C28" s="9">
        <f t="shared" si="0"/>
        <v>29541.12000000001</v>
      </c>
      <c r="E28" s="15">
        <v>2461.76</v>
      </c>
      <c r="F28" s="15">
        <v>2461.76</v>
      </c>
      <c r="G28" s="15">
        <v>2461.76</v>
      </c>
      <c r="H28" s="15">
        <v>2461.76</v>
      </c>
      <c r="I28" s="15">
        <v>2461.76</v>
      </c>
      <c r="J28" s="15">
        <v>2461.76</v>
      </c>
      <c r="K28" s="15">
        <v>2461.76</v>
      </c>
      <c r="L28" s="15">
        <v>2461.76</v>
      </c>
      <c r="M28" s="15">
        <v>2461.76</v>
      </c>
      <c r="N28" s="15">
        <v>2461.76</v>
      </c>
      <c r="O28" s="15">
        <v>2461.76</v>
      </c>
      <c r="P28" s="15">
        <v>2461.76</v>
      </c>
    </row>
    <row r="29" spans="1:16" ht="12.75">
      <c r="A29" s="19"/>
      <c r="B29" s="6" t="s">
        <v>52</v>
      </c>
      <c r="C29" s="15">
        <f>SUM(C17:C28)</f>
        <v>398435.76</v>
      </c>
      <c r="E29" s="15">
        <f>SUM(E17:E28)</f>
        <v>33202.98</v>
      </c>
      <c r="F29" s="15">
        <f aca="true" t="shared" si="1" ref="F29:P29">SUM(F17:F28)</f>
        <v>33202.98</v>
      </c>
      <c r="G29" s="15">
        <f t="shared" si="1"/>
        <v>33202.98</v>
      </c>
      <c r="H29" s="15">
        <f t="shared" si="1"/>
        <v>33202.98</v>
      </c>
      <c r="I29" s="15">
        <f t="shared" si="1"/>
        <v>33202.98</v>
      </c>
      <c r="J29" s="15">
        <f t="shared" si="1"/>
        <v>33202.98</v>
      </c>
      <c r="K29" s="15">
        <f t="shared" si="1"/>
        <v>33202.98</v>
      </c>
      <c r="L29" s="15">
        <f t="shared" si="1"/>
        <v>33202.98</v>
      </c>
      <c r="M29" s="15">
        <f t="shared" si="1"/>
        <v>33202.98</v>
      </c>
      <c r="N29" s="15">
        <f t="shared" si="1"/>
        <v>33202.98</v>
      </c>
      <c r="O29" s="15">
        <f t="shared" si="1"/>
        <v>33202.98</v>
      </c>
      <c r="P29" s="15">
        <f t="shared" si="1"/>
        <v>33202.98</v>
      </c>
    </row>
    <row r="30" spans="1:16" ht="12.75">
      <c r="A30" s="19">
        <v>13</v>
      </c>
      <c r="B30" s="5" t="s">
        <v>19</v>
      </c>
      <c r="C30" s="15">
        <f>C31+C32+C33+C34</f>
        <v>4025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100</v>
      </c>
      <c r="J30" s="15">
        <f t="shared" si="2"/>
        <v>0</v>
      </c>
      <c r="K30" s="15">
        <f t="shared" si="2"/>
        <v>0</v>
      </c>
      <c r="L30" s="15">
        <f t="shared" si="2"/>
        <v>325</v>
      </c>
      <c r="M30" s="15">
        <f t="shared" si="2"/>
        <v>0</v>
      </c>
      <c r="N30" s="15">
        <f t="shared" si="2"/>
        <v>3600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457</v>
      </c>
      <c r="C31" s="9">
        <f>E31+F31+G31+H31+I31+J31+K31+L31+M31+N31+O31+P31</f>
        <v>100</v>
      </c>
      <c r="E31" s="4"/>
      <c r="F31" s="4"/>
      <c r="G31" s="4"/>
      <c r="H31" s="4"/>
      <c r="I31" s="4">
        <v>100</v>
      </c>
      <c r="J31" s="4"/>
      <c r="K31" s="4"/>
      <c r="L31" s="4"/>
      <c r="M31" s="4"/>
      <c r="N31" s="4"/>
      <c r="O31" s="4"/>
      <c r="P31" s="4"/>
    </row>
    <row r="32" spans="1:16" ht="12.75">
      <c r="A32" s="4"/>
      <c r="B32" s="4" t="s">
        <v>458</v>
      </c>
      <c r="C32" s="9">
        <f>E32+F32+G32+H32+I32+J32+K32+L32+M32+N32+O32+P32</f>
        <v>325</v>
      </c>
      <c r="E32" s="4"/>
      <c r="F32" s="4"/>
      <c r="G32" s="4"/>
      <c r="H32" s="4"/>
      <c r="I32" s="4"/>
      <c r="J32" s="4"/>
      <c r="K32" s="4"/>
      <c r="L32" s="4">
        <v>325</v>
      </c>
      <c r="M32" s="4"/>
      <c r="N32" s="4"/>
      <c r="O32" s="4"/>
      <c r="P32" s="4"/>
    </row>
    <row r="33" spans="1:16" ht="12.75">
      <c r="A33" s="4"/>
      <c r="B33" s="4" t="s">
        <v>459</v>
      </c>
      <c r="C33" s="9">
        <f>E33+F33+G33+H33+I33+J33+K33+L33+M33+N33+O33+P33</f>
        <v>3600</v>
      </c>
      <c r="E33" s="4"/>
      <c r="F33" s="4"/>
      <c r="G33" s="4"/>
      <c r="H33" s="4"/>
      <c r="I33" s="4"/>
      <c r="J33" s="4"/>
      <c r="K33" s="4"/>
      <c r="L33" s="4"/>
      <c r="M33" s="4"/>
      <c r="N33" s="4">
        <v>3600</v>
      </c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402460.76</v>
      </c>
      <c r="E35" s="17">
        <f>E29+E30</f>
        <v>33202.98</v>
      </c>
      <c r="F35" s="17">
        <f aca="true" t="shared" si="3" ref="F35:P35">F29+F30</f>
        <v>33202.98</v>
      </c>
      <c r="G35" s="17">
        <f t="shared" si="3"/>
        <v>33202.98</v>
      </c>
      <c r="H35" s="17">
        <f t="shared" si="3"/>
        <v>33202.98</v>
      </c>
      <c r="I35" s="17">
        <f t="shared" si="3"/>
        <v>33302.98</v>
      </c>
      <c r="J35" s="17">
        <f t="shared" si="3"/>
        <v>33202.98</v>
      </c>
      <c r="K35" s="17">
        <f t="shared" si="3"/>
        <v>33202.98</v>
      </c>
      <c r="L35" s="17">
        <f t="shared" si="3"/>
        <v>33527.98</v>
      </c>
      <c r="M35" s="17">
        <f t="shared" si="3"/>
        <v>33202.98</v>
      </c>
      <c r="N35" s="17">
        <f t="shared" si="3"/>
        <v>36802.98</v>
      </c>
      <c r="O35" s="17">
        <f t="shared" si="3"/>
        <v>33202.98</v>
      </c>
      <c r="P35" s="17">
        <f t="shared" si="3"/>
        <v>33202.98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C1">
      <selection activeCell="O11" sqref="O1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8.00390625" style="0" customWidth="1"/>
    <col min="5" max="5" width="10.0039062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61</v>
      </c>
      <c r="F1" s="1" t="s">
        <v>2</v>
      </c>
      <c r="G1" s="1" t="s">
        <v>3</v>
      </c>
    </row>
    <row r="2" spans="2:7" ht="12.75">
      <c r="B2" s="2" t="s">
        <v>77</v>
      </c>
      <c r="D2" s="1"/>
      <c r="E2" s="1" t="s">
        <v>5</v>
      </c>
      <c r="F2" s="1">
        <v>4922.73</v>
      </c>
      <c r="G2" s="1">
        <v>2445.18</v>
      </c>
    </row>
    <row r="3" spans="2:8" ht="12.75">
      <c r="B3" s="2" t="s">
        <v>6</v>
      </c>
      <c r="C3" s="1">
        <v>3570.47</v>
      </c>
      <c r="D3" s="1" t="s">
        <v>7</v>
      </c>
      <c r="E3" s="1" t="s">
        <v>8</v>
      </c>
      <c r="F3" s="1">
        <v>4922.73</v>
      </c>
      <c r="G3" s="1">
        <v>3886.84</v>
      </c>
      <c r="H3" s="1">
        <v>1005.97</v>
      </c>
    </row>
    <row r="4" spans="2:7" ht="12.75">
      <c r="B4" s="2" t="s">
        <v>68</v>
      </c>
      <c r="C4" s="3">
        <f>F14</f>
        <v>59072.75999999998</v>
      </c>
      <c r="D4" s="1" t="s">
        <v>7</v>
      </c>
      <c r="E4" s="1" t="s">
        <v>10</v>
      </c>
      <c r="F4" s="1">
        <v>4922.73</v>
      </c>
      <c r="G4" s="1">
        <v>7728.75</v>
      </c>
    </row>
    <row r="5" spans="2:7" ht="12.75">
      <c r="B5" s="2" t="s">
        <v>11</v>
      </c>
      <c r="C5" s="3">
        <f>G14+H14</f>
        <v>57889.98999999999</v>
      </c>
      <c r="D5" s="1" t="s">
        <v>7</v>
      </c>
      <c r="E5" s="1" t="s">
        <v>12</v>
      </c>
      <c r="F5" s="1">
        <v>4922.73</v>
      </c>
      <c r="G5" s="1">
        <v>3565.68</v>
      </c>
    </row>
    <row r="6" spans="2:7" ht="12.75">
      <c r="B6" s="2" t="s">
        <v>63</v>
      </c>
      <c r="C6" s="1">
        <f>C8+C9</f>
        <v>54284.020000000004</v>
      </c>
      <c r="D6" s="1" t="s">
        <v>7</v>
      </c>
      <c r="E6" s="1" t="s">
        <v>14</v>
      </c>
      <c r="F6" s="1">
        <v>4922.73</v>
      </c>
      <c r="G6" s="1">
        <v>2515.46</v>
      </c>
    </row>
    <row r="7" spans="2:8" ht="12.75">
      <c r="B7" s="2" t="s">
        <v>15</v>
      </c>
      <c r="D7" s="1"/>
      <c r="E7" s="1" t="s">
        <v>16</v>
      </c>
      <c r="F7" s="1">
        <v>4922.73</v>
      </c>
      <c r="G7" s="1">
        <v>3984</v>
      </c>
      <c r="H7" s="1">
        <v>1045</v>
      </c>
    </row>
    <row r="8" spans="2:16" ht="12.75">
      <c r="B8" s="2" t="s">
        <v>17</v>
      </c>
      <c r="C8" s="3">
        <f>C29</f>
        <v>54274.560000000005</v>
      </c>
      <c r="D8" s="1" t="s">
        <v>7</v>
      </c>
      <c r="E8" s="3" t="s">
        <v>18</v>
      </c>
      <c r="F8" s="3">
        <v>4922.73</v>
      </c>
      <c r="G8" s="3">
        <v>6464.66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C30</f>
        <v>9.46</v>
      </c>
      <c r="D9" s="1" t="s">
        <v>7</v>
      </c>
      <c r="E9" s="1" t="s">
        <v>20</v>
      </c>
      <c r="F9" s="1">
        <v>4922.73</v>
      </c>
      <c r="G9" s="1">
        <v>3622.95</v>
      </c>
      <c r="H9" s="1">
        <v>560.25</v>
      </c>
    </row>
    <row r="10" spans="2:7" ht="12.75">
      <c r="B10" s="2"/>
      <c r="D10" s="1"/>
      <c r="E10" s="1" t="s">
        <v>21</v>
      </c>
      <c r="F10" s="1">
        <v>4922.73</v>
      </c>
      <c r="G10" s="1">
        <v>5760.88</v>
      </c>
    </row>
    <row r="11" spans="2:8" ht="12.75">
      <c r="B11" s="2"/>
      <c r="D11" s="1"/>
      <c r="E11" s="1" t="s">
        <v>22</v>
      </c>
      <c r="F11" s="1">
        <v>4922.73</v>
      </c>
      <c r="G11" s="1">
        <v>3753.94</v>
      </c>
      <c r="H11" s="1">
        <v>1120.5</v>
      </c>
    </row>
    <row r="12" spans="2:8" ht="12.75">
      <c r="B12" s="2" t="s">
        <v>23</v>
      </c>
      <c r="C12" s="1">
        <v>28519.3</v>
      </c>
      <c r="D12" s="1" t="s">
        <v>7</v>
      </c>
      <c r="E12" s="1" t="s">
        <v>24</v>
      </c>
      <c r="F12" s="1">
        <v>4922.73</v>
      </c>
      <c r="G12" s="1">
        <v>4066.17</v>
      </c>
      <c r="H12" s="1">
        <v>273.8</v>
      </c>
    </row>
    <row r="13" spans="2:7" ht="12.75">
      <c r="B13" s="2" t="s">
        <v>25</v>
      </c>
      <c r="C13" s="1">
        <f>C3+C5-C6</f>
        <v>7176.439999999988</v>
      </c>
      <c r="D13" s="1" t="s">
        <v>7</v>
      </c>
      <c r="E13" s="1" t="s">
        <v>26</v>
      </c>
      <c r="F13" s="1">
        <v>4922.73</v>
      </c>
      <c r="G13" s="1">
        <v>6089.96</v>
      </c>
    </row>
    <row r="14" spans="2:8" ht="12.75">
      <c r="B14" s="2"/>
      <c r="D14" s="1"/>
      <c r="F14" s="3">
        <f>F2+F3+F4+F5+F6+F7+F8+F9+F10+F11+F12+F13</f>
        <v>59072.75999999998</v>
      </c>
      <c r="G14" s="3">
        <f>G2+G3+G4+G5+G6+G7+G8+G9+G10+G11+G12+G13</f>
        <v>53884.469999999994</v>
      </c>
      <c r="H14" s="3">
        <f>H2+H3+H4+H5+H6+H7+H8+H9+H10+H11+H12+H13</f>
        <v>4005.5200000000004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13807.320000000002</v>
      </c>
      <c r="E17" s="9">
        <v>1150.61</v>
      </c>
      <c r="F17" s="9">
        <v>1150.61</v>
      </c>
      <c r="G17" s="9">
        <v>1150.61</v>
      </c>
      <c r="H17" s="9">
        <v>1150.61</v>
      </c>
      <c r="I17" s="9">
        <v>1150.61</v>
      </c>
      <c r="J17" s="9">
        <v>1150.61</v>
      </c>
      <c r="K17" s="9">
        <v>1150.61</v>
      </c>
      <c r="L17" s="9">
        <v>1150.61</v>
      </c>
      <c r="M17" s="9">
        <v>1150.61</v>
      </c>
      <c r="N17" s="9">
        <v>1150.61</v>
      </c>
      <c r="O17" s="9">
        <v>1150.61</v>
      </c>
      <c r="P17" s="9">
        <v>1150.61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427.08000000000015</v>
      </c>
      <c r="E18" s="9">
        <v>35.59</v>
      </c>
      <c r="F18" s="9">
        <v>35.59</v>
      </c>
      <c r="G18" s="9">
        <v>35.59</v>
      </c>
      <c r="H18" s="9">
        <v>35.59</v>
      </c>
      <c r="I18" s="9">
        <v>35.59</v>
      </c>
      <c r="J18" s="9">
        <v>35.59</v>
      </c>
      <c r="K18" s="9">
        <v>35.59</v>
      </c>
      <c r="L18" s="9">
        <v>35.59</v>
      </c>
      <c r="M18" s="9">
        <v>35.59</v>
      </c>
      <c r="N18" s="9">
        <v>35.59</v>
      </c>
      <c r="O18" s="9">
        <v>35.59</v>
      </c>
      <c r="P18" s="9">
        <v>35.59</v>
      </c>
    </row>
    <row r="19" spans="1:16" ht="12.75">
      <c r="A19" s="21">
        <v>3</v>
      </c>
      <c r="B19" s="12" t="s">
        <v>37</v>
      </c>
      <c r="C19" s="9">
        <f t="shared" si="0"/>
        <v>1328.5200000000002</v>
      </c>
      <c r="E19" s="13">
        <v>110.71</v>
      </c>
      <c r="F19" s="13">
        <v>110.71</v>
      </c>
      <c r="G19" s="13">
        <v>110.71</v>
      </c>
      <c r="H19" s="13">
        <v>110.71</v>
      </c>
      <c r="I19" s="13">
        <v>110.71</v>
      </c>
      <c r="J19" s="13">
        <v>110.71</v>
      </c>
      <c r="K19" s="13">
        <v>110.71</v>
      </c>
      <c r="L19" s="13">
        <v>110.71</v>
      </c>
      <c r="M19" s="13">
        <v>110.71</v>
      </c>
      <c r="N19" s="13">
        <v>110.71</v>
      </c>
      <c r="O19" s="13">
        <v>110.71</v>
      </c>
      <c r="P19" s="13">
        <v>110.71</v>
      </c>
    </row>
    <row r="20" spans="1:16" ht="12.75">
      <c r="A20" s="19">
        <v>4</v>
      </c>
      <c r="B20" s="22" t="s">
        <v>64</v>
      </c>
      <c r="C20" s="9">
        <f t="shared" si="0"/>
        <v>189.84</v>
      </c>
      <c r="E20" s="5"/>
      <c r="F20" s="5"/>
      <c r="G20" s="5">
        <v>189.84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9015.12</v>
      </c>
      <c r="E21" s="5">
        <v>751.26</v>
      </c>
      <c r="F21" s="5">
        <v>751.26</v>
      </c>
      <c r="G21" s="5">
        <v>751.26</v>
      </c>
      <c r="H21" s="5">
        <v>751.26</v>
      </c>
      <c r="I21" s="5">
        <v>751.26</v>
      </c>
      <c r="J21" s="5">
        <v>751.26</v>
      </c>
      <c r="K21" s="5">
        <v>751.26</v>
      </c>
      <c r="L21" s="5">
        <v>751.26</v>
      </c>
      <c r="M21" s="5">
        <v>751.26</v>
      </c>
      <c r="N21" s="5">
        <v>751.26</v>
      </c>
      <c r="O21" s="5">
        <v>751.26</v>
      </c>
      <c r="P21" s="5">
        <v>751.26</v>
      </c>
    </row>
    <row r="22" spans="1:16" ht="22.5">
      <c r="A22" s="21">
        <v>6</v>
      </c>
      <c r="B22" s="12" t="s">
        <v>41</v>
      </c>
      <c r="C22" s="9">
        <f t="shared" si="0"/>
        <v>3416.28</v>
      </c>
      <c r="E22" s="5">
        <v>284.69</v>
      </c>
      <c r="F22" s="5">
        <v>284.69</v>
      </c>
      <c r="G22" s="5">
        <v>284.69</v>
      </c>
      <c r="H22" s="5">
        <v>284.69</v>
      </c>
      <c r="I22" s="5">
        <v>284.69</v>
      </c>
      <c r="J22" s="5">
        <v>284.69</v>
      </c>
      <c r="K22" s="5">
        <v>284.69</v>
      </c>
      <c r="L22" s="5">
        <v>284.69</v>
      </c>
      <c r="M22" s="5">
        <v>284.69</v>
      </c>
      <c r="N22" s="5">
        <v>284.69</v>
      </c>
      <c r="O22" s="5">
        <v>284.69</v>
      </c>
      <c r="P22" s="5">
        <v>284.69</v>
      </c>
    </row>
    <row r="23" spans="1:16" ht="12.75">
      <c r="A23" s="19">
        <v>7</v>
      </c>
      <c r="B23" s="12" t="s">
        <v>65</v>
      </c>
      <c r="C23" s="9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45">
      <c r="A24" s="20">
        <v>8</v>
      </c>
      <c r="B24" s="12" t="s">
        <v>66</v>
      </c>
      <c r="C24" s="9">
        <f t="shared" si="0"/>
        <v>11007.960000000001</v>
      </c>
      <c r="E24" s="15">
        <v>917.33</v>
      </c>
      <c r="F24" s="15">
        <v>917.33</v>
      </c>
      <c r="G24" s="15">
        <v>917.33</v>
      </c>
      <c r="H24" s="15">
        <v>917.33</v>
      </c>
      <c r="I24" s="15">
        <v>917.33</v>
      </c>
      <c r="J24" s="15">
        <v>917.33</v>
      </c>
      <c r="K24" s="15">
        <v>917.33</v>
      </c>
      <c r="L24" s="15">
        <v>917.33</v>
      </c>
      <c r="M24" s="15">
        <v>917.33</v>
      </c>
      <c r="N24" s="15">
        <v>917.33</v>
      </c>
      <c r="O24" s="15">
        <v>917.33</v>
      </c>
      <c r="P24" s="15">
        <v>917.33</v>
      </c>
    </row>
    <row r="25" spans="1:16" ht="12.75">
      <c r="A25" s="21">
        <v>9</v>
      </c>
      <c r="B25" s="16" t="s">
        <v>45</v>
      </c>
      <c r="C25" s="9">
        <f t="shared" si="0"/>
        <v>11191.679999999998</v>
      </c>
      <c r="E25" s="5">
        <v>932.64</v>
      </c>
      <c r="F25" s="5">
        <v>932.64</v>
      </c>
      <c r="G25" s="5">
        <v>932.64</v>
      </c>
      <c r="H25" s="5">
        <v>932.64</v>
      </c>
      <c r="I25" s="5">
        <v>932.64</v>
      </c>
      <c r="J25" s="5">
        <v>932.64</v>
      </c>
      <c r="K25" s="5">
        <v>932.64</v>
      </c>
      <c r="L25" s="5">
        <v>932.64</v>
      </c>
      <c r="M25" s="5">
        <v>932.64</v>
      </c>
      <c r="N25" s="5">
        <v>932.64</v>
      </c>
      <c r="O25" s="5">
        <v>932.64</v>
      </c>
      <c r="P25" s="5">
        <v>932.64</v>
      </c>
    </row>
    <row r="26" spans="1:16" ht="12.75">
      <c r="A26" s="19">
        <v>10</v>
      </c>
      <c r="B26" s="12" t="s">
        <v>47</v>
      </c>
      <c r="C26" s="9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2.5">
      <c r="A27" s="20">
        <v>11</v>
      </c>
      <c r="B27" s="12" t="s">
        <v>49</v>
      </c>
      <c r="C27" s="9">
        <f t="shared" si="0"/>
        <v>94.91999999999997</v>
      </c>
      <c r="E27" s="5">
        <v>7.91</v>
      </c>
      <c r="F27" s="5">
        <v>7.91</v>
      </c>
      <c r="G27" s="5">
        <v>7.91</v>
      </c>
      <c r="H27" s="5">
        <v>7.91</v>
      </c>
      <c r="I27" s="5">
        <v>7.91</v>
      </c>
      <c r="J27" s="5">
        <v>7.91</v>
      </c>
      <c r="K27" s="5">
        <v>7.91</v>
      </c>
      <c r="L27" s="5">
        <v>7.91</v>
      </c>
      <c r="M27" s="5">
        <v>7.91</v>
      </c>
      <c r="N27" s="5">
        <v>7.91</v>
      </c>
      <c r="O27" s="5">
        <v>7.91</v>
      </c>
      <c r="P27" s="5">
        <v>7.91</v>
      </c>
    </row>
    <row r="28" spans="1:16" ht="33.75">
      <c r="A28" s="21">
        <v>12</v>
      </c>
      <c r="B28" s="6" t="s">
        <v>51</v>
      </c>
      <c r="C28" s="9">
        <f t="shared" si="0"/>
        <v>3795.8400000000006</v>
      </c>
      <c r="E28" s="15">
        <v>316.32</v>
      </c>
      <c r="F28" s="15">
        <v>316.32</v>
      </c>
      <c r="G28" s="15">
        <v>316.32</v>
      </c>
      <c r="H28" s="15">
        <v>316.32</v>
      </c>
      <c r="I28" s="15">
        <v>316.32</v>
      </c>
      <c r="J28" s="15">
        <v>316.32</v>
      </c>
      <c r="K28" s="15">
        <v>316.32</v>
      </c>
      <c r="L28" s="15">
        <v>316.32</v>
      </c>
      <c r="M28" s="15">
        <v>316.32</v>
      </c>
      <c r="N28" s="15">
        <v>316.32</v>
      </c>
      <c r="O28" s="15">
        <v>316.32</v>
      </c>
      <c r="P28" s="15">
        <v>316.32</v>
      </c>
    </row>
    <row r="29" spans="1:16" ht="12.75">
      <c r="A29" s="19"/>
      <c r="B29" s="6" t="s">
        <v>52</v>
      </c>
      <c r="C29" s="15">
        <f>SUM(C17:C28)</f>
        <v>54274.560000000005</v>
      </c>
      <c r="E29" s="15">
        <f>E17+E18+E19+E21+E22+E24+E25+E26+E27+E28</f>
        <v>4507.0599999999995</v>
      </c>
      <c r="F29" s="15">
        <f aca="true" t="shared" si="1" ref="F29:P29">F17+F18+F19+F21+F22+F24+F25+F26+F27+F28</f>
        <v>4507.0599999999995</v>
      </c>
      <c r="G29" s="15">
        <f>SUM(G17:G28)</f>
        <v>4696.9</v>
      </c>
      <c r="H29" s="15">
        <f t="shared" si="1"/>
        <v>4507.0599999999995</v>
      </c>
      <c r="I29" s="15">
        <f t="shared" si="1"/>
        <v>4507.0599999999995</v>
      </c>
      <c r="J29" s="15">
        <f t="shared" si="1"/>
        <v>4507.0599999999995</v>
      </c>
      <c r="K29" s="15">
        <f t="shared" si="1"/>
        <v>4507.0599999999995</v>
      </c>
      <c r="L29" s="15">
        <f t="shared" si="1"/>
        <v>4507.0599999999995</v>
      </c>
      <c r="M29" s="15">
        <f t="shared" si="1"/>
        <v>4507.0599999999995</v>
      </c>
      <c r="N29" s="15">
        <f t="shared" si="1"/>
        <v>4507.0599999999995</v>
      </c>
      <c r="O29" s="15">
        <f t="shared" si="1"/>
        <v>4507.0599999999995</v>
      </c>
      <c r="P29" s="15">
        <f t="shared" si="1"/>
        <v>4507.0599999999995</v>
      </c>
    </row>
    <row r="30" spans="1:16" ht="12.75">
      <c r="A30" s="19">
        <v>13</v>
      </c>
      <c r="B30" s="5" t="s">
        <v>19</v>
      </c>
      <c r="C30" s="15">
        <f>C31+C32+C33+C34</f>
        <v>9.46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9.46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55</v>
      </c>
      <c r="C31" s="9">
        <f>E31+F31+G31+H31+I31+J31+K31+L31+M31+N31+O31+P31</f>
        <v>9.46</v>
      </c>
      <c r="E31" s="4"/>
      <c r="F31" s="4"/>
      <c r="G31" s="4"/>
      <c r="H31" s="4"/>
      <c r="I31" s="4"/>
      <c r="J31" s="4"/>
      <c r="K31" s="4"/>
      <c r="L31" s="4"/>
      <c r="M31" s="4">
        <v>9.46</v>
      </c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54284.020000000004</v>
      </c>
      <c r="E35" s="17">
        <f>E29+E30</f>
        <v>4507.0599999999995</v>
      </c>
      <c r="F35" s="17">
        <f aca="true" t="shared" si="3" ref="F35:P35">F29+F30</f>
        <v>4507.0599999999995</v>
      </c>
      <c r="G35" s="17">
        <f t="shared" si="3"/>
        <v>4696.9</v>
      </c>
      <c r="H35" s="17">
        <f t="shared" si="3"/>
        <v>4507.0599999999995</v>
      </c>
      <c r="I35" s="17">
        <f t="shared" si="3"/>
        <v>4507.0599999999995</v>
      </c>
      <c r="J35" s="17">
        <f t="shared" si="3"/>
        <v>4507.0599999999995</v>
      </c>
      <c r="K35" s="17">
        <f t="shared" si="3"/>
        <v>4507.0599999999995</v>
      </c>
      <c r="L35" s="17">
        <f t="shared" si="3"/>
        <v>4507.0599999999995</v>
      </c>
      <c r="M35" s="17">
        <f t="shared" si="3"/>
        <v>4516.5199999999995</v>
      </c>
      <c r="N35" s="17">
        <f t="shared" si="3"/>
        <v>4507.0599999999995</v>
      </c>
      <c r="O35" s="17">
        <f t="shared" si="3"/>
        <v>4507.0599999999995</v>
      </c>
      <c r="P35" s="17">
        <f t="shared" si="3"/>
        <v>4507.0599999999995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P5" sqref="P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460</v>
      </c>
      <c r="F1" s="1" t="s">
        <v>2</v>
      </c>
      <c r="G1" s="1" t="s">
        <v>3</v>
      </c>
    </row>
    <row r="2" spans="2:8" ht="12.75">
      <c r="B2" s="2" t="s">
        <v>461</v>
      </c>
      <c r="D2" s="1"/>
      <c r="E2" s="1" t="s">
        <v>5</v>
      </c>
      <c r="F2" s="1">
        <v>60123.52</v>
      </c>
      <c r="G2" s="1">
        <v>27292.71</v>
      </c>
      <c r="H2" s="1">
        <v>13108.3</v>
      </c>
    </row>
    <row r="3" spans="2:7" ht="12.75">
      <c r="B3" s="2" t="s">
        <v>6</v>
      </c>
      <c r="C3" s="1">
        <v>13140.86</v>
      </c>
      <c r="D3" s="1" t="s">
        <v>7</v>
      </c>
      <c r="E3" s="1" t="s">
        <v>8</v>
      </c>
      <c r="F3" s="1">
        <v>60123.52</v>
      </c>
      <c r="G3" s="1">
        <v>69746.32</v>
      </c>
    </row>
    <row r="4" spans="2:7" ht="12.75">
      <c r="B4" s="2" t="s">
        <v>9</v>
      </c>
      <c r="C4" s="3">
        <f>F14</f>
        <v>721334.2400000001</v>
      </c>
      <c r="D4" s="1" t="s">
        <v>7</v>
      </c>
      <c r="E4" s="1" t="s">
        <v>10</v>
      </c>
      <c r="F4" s="1">
        <v>60123.52</v>
      </c>
      <c r="G4" s="1">
        <v>70106.62</v>
      </c>
    </row>
    <row r="5" spans="2:8" ht="12.75">
      <c r="B5" s="2" t="s">
        <v>11</v>
      </c>
      <c r="C5" s="3">
        <f>G14+H14</f>
        <v>732529.8499999999</v>
      </c>
      <c r="D5" s="1" t="s">
        <v>7</v>
      </c>
      <c r="E5" s="1" t="s">
        <v>12</v>
      </c>
      <c r="F5" s="1">
        <v>60123.52</v>
      </c>
      <c r="G5" s="1">
        <v>45787.67</v>
      </c>
      <c r="H5" s="1">
        <v>885.81</v>
      </c>
    </row>
    <row r="6" spans="2:8" ht="12.75">
      <c r="B6" s="2" t="s">
        <v>13</v>
      </c>
      <c r="C6" s="1">
        <f>C8+C9</f>
        <v>826594.63</v>
      </c>
      <c r="D6" s="1" t="s">
        <v>7</v>
      </c>
      <c r="E6" s="1" t="s">
        <v>14</v>
      </c>
      <c r="F6" s="1">
        <v>60123.52</v>
      </c>
      <c r="G6" s="1">
        <v>47179.44</v>
      </c>
      <c r="H6" s="1">
        <v>1554.81</v>
      </c>
    </row>
    <row r="7" spans="2:8" ht="12.75">
      <c r="B7" s="2" t="s">
        <v>15</v>
      </c>
      <c r="D7" s="1"/>
      <c r="E7" s="1" t="s">
        <v>16</v>
      </c>
      <c r="F7" s="1">
        <v>60123.52</v>
      </c>
      <c r="G7" s="1">
        <v>59150.72</v>
      </c>
      <c r="H7" s="1">
        <v>3005.7</v>
      </c>
    </row>
    <row r="8" spans="2:16" ht="12.75">
      <c r="B8" s="2" t="s">
        <v>17</v>
      </c>
      <c r="C8" s="3">
        <f>C31</f>
        <v>624011.27</v>
      </c>
      <c r="D8" s="1" t="s">
        <v>7</v>
      </c>
      <c r="E8" s="3" t="s">
        <v>18</v>
      </c>
      <c r="F8" s="3">
        <v>60123.52</v>
      </c>
      <c r="G8" s="3">
        <v>65541.21</v>
      </c>
      <c r="H8" s="3">
        <v>858.4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C32</f>
        <v>202583.36</v>
      </c>
      <c r="D9" s="1" t="s">
        <v>7</v>
      </c>
      <c r="E9" s="1" t="s">
        <v>20</v>
      </c>
      <c r="F9" s="1">
        <v>60093.92</v>
      </c>
      <c r="G9" s="1">
        <v>60499.35</v>
      </c>
      <c r="H9" s="1">
        <v>1683.66</v>
      </c>
    </row>
    <row r="10" spans="2:8" ht="12.75">
      <c r="B10" s="2"/>
      <c r="D10" s="1"/>
      <c r="E10" s="1" t="s">
        <v>21</v>
      </c>
      <c r="F10" s="1">
        <v>60093.92</v>
      </c>
      <c r="G10" s="1">
        <v>60535.36</v>
      </c>
      <c r="H10" s="1">
        <v>858.4</v>
      </c>
    </row>
    <row r="11" spans="2:8" ht="12.75">
      <c r="B11" s="2"/>
      <c r="D11" s="1"/>
      <c r="E11" s="1" t="s">
        <v>22</v>
      </c>
      <c r="F11" s="1">
        <v>60093.92</v>
      </c>
      <c r="G11" s="1">
        <v>69663.25</v>
      </c>
      <c r="H11" s="1">
        <v>1526.15</v>
      </c>
    </row>
    <row r="12" spans="2:8" ht="12.75">
      <c r="B12" s="2" t="s">
        <v>23</v>
      </c>
      <c r="C12" s="1">
        <v>67539.12</v>
      </c>
      <c r="D12" s="1" t="s">
        <v>7</v>
      </c>
      <c r="E12" s="1" t="s">
        <v>24</v>
      </c>
      <c r="F12" s="1">
        <v>60093.92</v>
      </c>
      <c r="G12" s="1">
        <v>53372.92</v>
      </c>
      <c r="H12" s="1">
        <v>760.72</v>
      </c>
    </row>
    <row r="13" spans="2:8" ht="12.75">
      <c r="B13" s="2" t="s">
        <v>25</v>
      </c>
      <c r="C13" s="1">
        <f>C3+C5-C6</f>
        <v>-80923.92000000016</v>
      </c>
      <c r="D13" s="1" t="s">
        <v>7</v>
      </c>
      <c r="E13" s="1" t="s">
        <v>26</v>
      </c>
      <c r="F13" s="1">
        <v>60093.92</v>
      </c>
      <c r="G13" s="1">
        <v>77368.45</v>
      </c>
      <c r="H13" s="1">
        <v>2043.88</v>
      </c>
    </row>
    <row r="14" spans="2:8" ht="12.75">
      <c r="B14" s="2"/>
      <c r="D14" s="1"/>
      <c r="F14" s="3">
        <f>F2+F3+F4+F5+F6+F7+F8+F9+F10+F11+F12+F13</f>
        <v>721334.2400000001</v>
      </c>
      <c r="G14" s="3">
        <f>G2+G3+G4+G5+G6+G7+G8+G9+G10+G11+G12+G13</f>
        <v>706244.0199999999</v>
      </c>
      <c r="H14" s="3">
        <f>H2+H3+H4+H5+H6+H7+H8+H9+H10+H11+H12+H13</f>
        <v>26285.830000000005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141858.96</v>
      </c>
      <c r="E17" s="9">
        <v>11821.58</v>
      </c>
      <c r="F17" s="9">
        <v>11821.58</v>
      </c>
      <c r="G17" s="9">
        <v>11821.58</v>
      </c>
      <c r="H17" s="9">
        <v>11821.58</v>
      </c>
      <c r="I17" s="9">
        <v>11821.58</v>
      </c>
      <c r="J17" s="9">
        <v>11821.58</v>
      </c>
      <c r="K17" s="9">
        <v>11821.58</v>
      </c>
      <c r="L17" s="9">
        <v>11821.58</v>
      </c>
      <c r="M17" s="9">
        <v>11821.58</v>
      </c>
      <c r="N17" s="9">
        <v>11821.58</v>
      </c>
      <c r="O17" s="9">
        <v>11821.58</v>
      </c>
      <c r="P17" s="9">
        <v>11821.58</v>
      </c>
    </row>
    <row r="18" spans="1:16" ht="12.75">
      <c r="A18" s="20">
        <v>2</v>
      </c>
      <c r="B18" s="8" t="s">
        <v>35</v>
      </c>
      <c r="C18" s="9">
        <f aca="true" t="shared" si="0" ref="C18:C30">E18+F18+G18+H18+I18+J18+K18+L18+M18+N18+O18+P18</f>
        <v>4387.44</v>
      </c>
      <c r="E18" s="9">
        <v>365.62</v>
      </c>
      <c r="F18" s="9">
        <v>365.62</v>
      </c>
      <c r="G18" s="9">
        <v>365.62</v>
      </c>
      <c r="H18" s="9">
        <v>365.62</v>
      </c>
      <c r="I18" s="9">
        <v>365.62</v>
      </c>
      <c r="J18" s="9">
        <v>365.62</v>
      </c>
      <c r="K18" s="9">
        <v>365.62</v>
      </c>
      <c r="L18" s="9">
        <v>365.62</v>
      </c>
      <c r="M18" s="9">
        <v>365.62</v>
      </c>
      <c r="N18" s="9">
        <v>365.62</v>
      </c>
      <c r="O18" s="9">
        <v>365.62</v>
      </c>
      <c r="P18" s="9">
        <v>365.62</v>
      </c>
    </row>
    <row r="19" spans="1:16" ht="12.75">
      <c r="A19" s="21">
        <v>3</v>
      </c>
      <c r="B19" s="12" t="s">
        <v>37</v>
      </c>
      <c r="C19" s="9">
        <f t="shared" si="0"/>
        <v>13649.639999999998</v>
      </c>
      <c r="E19" s="13">
        <v>1137.47</v>
      </c>
      <c r="F19" s="13">
        <v>1137.47</v>
      </c>
      <c r="G19" s="13">
        <v>1137.47</v>
      </c>
      <c r="H19" s="13">
        <v>1137.47</v>
      </c>
      <c r="I19" s="13">
        <v>1137.47</v>
      </c>
      <c r="J19" s="13">
        <v>1137.47</v>
      </c>
      <c r="K19" s="13">
        <v>1137.47</v>
      </c>
      <c r="L19" s="13">
        <v>1137.47</v>
      </c>
      <c r="M19" s="13">
        <v>1137.47</v>
      </c>
      <c r="N19" s="13">
        <v>1137.47</v>
      </c>
      <c r="O19" s="13">
        <v>1137.47</v>
      </c>
      <c r="P19" s="13">
        <v>1137.47</v>
      </c>
    </row>
    <row r="20" spans="1:16" ht="12.75">
      <c r="A20" s="19">
        <v>4</v>
      </c>
      <c r="B20" s="22" t="s">
        <v>64</v>
      </c>
      <c r="C20" s="9">
        <f t="shared" si="0"/>
        <v>15000</v>
      </c>
      <c r="E20" s="5"/>
      <c r="F20" s="5">
        <v>5000</v>
      </c>
      <c r="G20" s="5">
        <v>5000</v>
      </c>
      <c r="H20" s="5">
        <v>5000</v>
      </c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92622.71999999999</v>
      </c>
      <c r="E21" s="5">
        <v>7718.56</v>
      </c>
      <c r="F21" s="5">
        <v>7718.56</v>
      </c>
      <c r="G21" s="5">
        <v>7718.56</v>
      </c>
      <c r="H21" s="5">
        <v>7718.56</v>
      </c>
      <c r="I21" s="5">
        <v>7718.56</v>
      </c>
      <c r="J21" s="5">
        <v>7718.56</v>
      </c>
      <c r="K21" s="5">
        <v>7718.56</v>
      </c>
      <c r="L21" s="5">
        <v>7718.56</v>
      </c>
      <c r="M21" s="5">
        <v>7718.56</v>
      </c>
      <c r="N21" s="5">
        <v>7718.56</v>
      </c>
      <c r="O21" s="5">
        <v>7718.56</v>
      </c>
      <c r="P21" s="5">
        <v>7718.56</v>
      </c>
    </row>
    <row r="22" spans="1:16" ht="22.5">
      <c r="A22" s="21">
        <v>6</v>
      </c>
      <c r="B22" s="12" t="s">
        <v>41</v>
      </c>
      <c r="C22" s="9">
        <f t="shared" si="0"/>
        <v>35099.159999999996</v>
      </c>
      <c r="E22" s="5">
        <v>2924.93</v>
      </c>
      <c r="F22" s="5">
        <v>2924.93</v>
      </c>
      <c r="G22" s="5">
        <v>2924.93</v>
      </c>
      <c r="H22" s="5">
        <v>2924.93</v>
      </c>
      <c r="I22" s="5">
        <v>2924.93</v>
      </c>
      <c r="J22" s="5">
        <v>2924.93</v>
      </c>
      <c r="K22" s="5">
        <v>2924.93</v>
      </c>
      <c r="L22" s="5">
        <v>2924.93</v>
      </c>
      <c r="M22" s="5">
        <v>2924.93</v>
      </c>
      <c r="N22" s="5">
        <v>2924.93</v>
      </c>
      <c r="O22" s="5">
        <v>2924.93</v>
      </c>
      <c r="P22" s="5">
        <v>2924.93</v>
      </c>
    </row>
    <row r="23" spans="1:16" ht="12.75">
      <c r="A23" s="21">
        <v>7</v>
      </c>
      <c r="B23" s="16" t="s">
        <v>126</v>
      </c>
      <c r="C23" s="9">
        <f t="shared" si="0"/>
        <v>43853.630000000005</v>
      </c>
      <c r="E23" s="5">
        <v>2579.63</v>
      </c>
      <c r="F23" s="5">
        <v>5159.25</v>
      </c>
      <c r="G23" s="5">
        <v>5159.25</v>
      </c>
      <c r="H23" s="5">
        <v>5159.25</v>
      </c>
      <c r="I23" s="5">
        <v>5159.25</v>
      </c>
      <c r="J23" s="5">
        <v>5159.25</v>
      </c>
      <c r="K23" s="5">
        <v>5159.25</v>
      </c>
      <c r="L23" s="5">
        <v>5159.25</v>
      </c>
      <c r="M23" s="5">
        <v>5159.25</v>
      </c>
      <c r="N23" s="5"/>
      <c r="O23" s="5"/>
      <c r="P23" s="5"/>
    </row>
    <row r="24" spans="1:16" ht="12.75">
      <c r="A24" s="19">
        <v>8</v>
      </c>
      <c r="B24" s="12" t="s">
        <v>65</v>
      </c>
      <c r="C24" s="9">
        <f t="shared" si="0"/>
        <v>1134</v>
      </c>
      <c r="E24" s="5">
        <v>1134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45">
      <c r="A25" s="29">
        <v>9</v>
      </c>
      <c r="B25" s="8" t="s">
        <v>66</v>
      </c>
      <c r="C25" s="13">
        <f t="shared" si="0"/>
        <v>113097.24000000003</v>
      </c>
      <c r="E25" s="15">
        <v>9424.77</v>
      </c>
      <c r="F25" s="15">
        <v>9424.77</v>
      </c>
      <c r="G25" s="15">
        <v>9424.77</v>
      </c>
      <c r="H25" s="15">
        <v>9424.77</v>
      </c>
      <c r="I25" s="15">
        <v>9424.77</v>
      </c>
      <c r="J25" s="15">
        <v>9424.77</v>
      </c>
      <c r="K25" s="15">
        <v>9424.77</v>
      </c>
      <c r="L25" s="15">
        <v>9424.77</v>
      </c>
      <c r="M25" s="15">
        <v>9424.77</v>
      </c>
      <c r="N25" s="15">
        <v>9424.77</v>
      </c>
      <c r="O25" s="15">
        <v>9424.77</v>
      </c>
      <c r="P25" s="15">
        <v>9424.77</v>
      </c>
    </row>
    <row r="26" spans="1:16" ht="12.75">
      <c r="A26" s="30">
        <v>10</v>
      </c>
      <c r="B26" s="31" t="s">
        <v>462</v>
      </c>
      <c r="C26" s="32">
        <f t="shared" si="0"/>
        <v>77998.07999999999</v>
      </c>
      <c r="E26" s="5">
        <v>6499.84</v>
      </c>
      <c r="F26" s="5">
        <v>6499.84</v>
      </c>
      <c r="G26" s="5">
        <v>6499.84</v>
      </c>
      <c r="H26" s="5">
        <v>6499.84</v>
      </c>
      <c r="I26" s="5">
        <v>6499.84</v>
      </c>
      <c r="J26" s="5">
        <v>6499.84</v>
      </c>
      <c r="K26" s="5">
        <v>6499.84</v>
      </c>
      <c r="L26" s="5">
        <v>6499.84</v>
      </c>
      <c r="M26" s="5">
        <v>6499.84</v>
      </c>
      <c r="N26" s="5">
        <v>6499.84</v>
      </c>
      <c r="O26" s="5">
        <v>6499.84</v>
      </c>
      <c r="P26" s="5">
        <v>6499.84</v>
      </c>
    </row>
    <row r="27" spans="1:16" ht="12.75">
      <c r="A27" s="33"/>
      <c r="B27" s="34"/>
      <c r="C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2.5">
      <c r="A28" s="35">
        <v>11</v>
      </c>
      <c r="B28" s="36" t="s">
        <v>49</v>
      </c>
      <c r="C28" s="9">
        <f t="shared" si="0"/>
        <v>975</v>
      </c>
      <c r="E28" s="5">
        <v>81.25</v>
      </c>
      <c r="F28" s="5">
        <v>81.25</v>
      </c>
      <c r="G28" s="5">
        <v>81.25</v>
      </c>
      <c r="H28" s="5">
        <v>81.25</v>
      </c>
      <c r="I28" s="5">
        <v>81.25</v>
      </c>
      <c r="J28" s="5">
        <v>81.25</v>
      </c>
      <c r="K28" s="5">
        <v>81.25</v>
      </c>
      <c r="L28" s="5">
        <v>81.25</v>
      </c>
      <c r="M28" s="5">
        <v>81.25</v>
      </c>
      <c r="N28" s="5">
        <v>81.25</v>
      </c>
      <c r="O28" s="5">
        <v>81.25</v>
      </c>
      <c r="P28" s="5">
        <v>81.25</v>
      </c>
    </row>
    <row r="29" spans="1:16" ht="33.75">
      <c r="A29" s="21">
        <v>12</v>
      </c>
      <c r="B29" s="6" t="s">
        <v>51</v>
      </c>
      <c r="C29" s="9">
        <f t="shared" si="0"/>
        <v>38999.03999999999</v>
      </c>
      <c r="E29" s="15">
        <v>3249.92</v>
      </c>
      <c r="F29" s="15">
        <v>3249.92</v>
      </c>
      <c r="G29" s="15">
        <v>3249.92</v>
      </c>
      <c r="H29" s="15">
        <v>3249.92</v>
      </c>
      <c r="I29" s="15">
        <v>3249.92</v>
      </c>
      <c r="J29" s="15">
        <v>3249.92</v>
      </c>
      <c r="K29" s="15">
        <v>3249.92</v>
      </c>
      <c r="L29" s="15">
        <v>3249.92</v>
      </c>
      <c r="M29" s="15">
        <v>3249.92</v>
      </c>
      <c r="N29" s="15">
        <v>3249.92</v>
      </c>
      <c r="O29" s="15">
        <v>3249.92</v>
      </c>
      <c r="P29" s="15">
        <v>3249.92</v>
      </c>
    </row>
    <row r="30" spans="1:16" ht="12.75">
      <c r="A30" s="21">
        <v>13</v>
      </c>
      <c r="B30" s="6" t="s">
        <v>262</v>
      </c>
      <c r="C30" s="9">
        <f t="shared" si="0"/>
        <v>45336.35999999999</v>
      </c>
      <c r="E30" s="15">
        <v>3778.03</v>
      </c>
      <c r="F30" s="15">
        <v>3778.03</v>
      </c>
      <c r="G30" s="15">
        <v>3778.03</v>
      </c>
      <c r="H30" s="15">
        <v>3778.03</v>
      </c>
      <c r="I30" s="15">
        <v>3778.03</v>
      </c>
      <c r="J30" s="15">
        <v>3778.03</v>
      </c>
      <c r="K30" s="15">
        <v>3778.03</v>
      </c>
      <c r="L30" s="15">
        <v>3778.03</v>
      </c>
      <c r="M30" s="15">
        <v>3778.03</v>
      </c>
      <c r="N30" s="15">
        <v>3778.03</v>
      </c>
      <c r="O30" s="15">
        <v>3778.03</v>
      </c>
      <c r="P30" s="15">
        <v>3778.03</v>
      </c>
    </row>
    <row r="31" spans="1:16" ht="12.75">
      <c r="A31" s="19"/>
      <c r="B31" s="6" t="s">
        <v>52</v>
      </c>
      <c r="C31" s="15">
        <f>SUM(C17:C30)</f>
        <v>624011.27</v>
      </c>
      <c r="E31" s="15">
        <f aca="true" t="shared" si="1" ref="E31:P31">SUM(E17:E30)</f>
        <v>50715.59999999999</v>
      </c>
      <c r="F31" s="15">
        <f t="shared" si="1"/>
        <v>57161.22</v>
      </c>
      <c r="G31" s="15">
        <f t="shared" si="1"/>
        <v>57161.22</v>
      </c>
      <c r="H31" s="15">
        <f t="shared" si="1"/>
        <v>57161.22</v>
      </c>
      <c r="I31" s="15">
        <f t="shared" si="1"/>
        <v>52161.22</v>
      </c>
      <c r="J31" s="15">
        <f t="shared" si="1"/>
        <v>52161.22</v>
      </c>
      <c r="K31" s="15">
        <f t="shared" si="1"/>
        <v>52161.22</v>
      </c>
      <c r="L31" s="15">
        <f t="shared" si="1"/>
        <v>52161.22</v>
      </c>
      <c r="M31" s="15">
        <f t="shared" si="1"/>
        <v>52161.22</v>
      </c>
      <c r="N31" s="15">
        <f t="shared" si="1"/>
        <v>47001.97</v>
      </c>
      <c r="O31" s="15">
        <f t="shared" si="1"/>
        <v>47001.97</v>
      </c>
      <c r="P31" s="15">
        <f t="shared" si="1"/>
        <v>47001.97</v>
      </c>
    </row>
    <row r="32" spans="1:16" ht="12.75">
      <c r="A32" s="19">
        <v>14</v>
      </c>
      <c r="B32" s="5" t="s">
        <v>19</v>
      </c>
      <c r="C32" s="15">
        <f>C33+C34+C35+C36+C37+C38+C39</f>
        <v>202583.36</v>
      </c>
      <c r="E32" s="15">
        <f>E33+E34+E35+E36</f>
        <v>0</v>
      </c>
      <c r="F32" s="15">
        <f aca="true" t="shared" si="2" ref="F32:O32">F33+F34+F35+F36</f>
        <v>0</v>
      </c>
      <c r="G32" s="15">
        <f t="shared" si="2"/>
        <v>0</v>
      </c>
      <c r="H32" s="15">
        <f t="shared" si="2"/>
        <v>0</v>
      </c>
      <c r="I32" s="15">
        <f t="shared" si="2"/>
        <v>187600</v>
      </c>
      <c r="J32" s="15">
        <f t="shared" si="2"/>
        <v>0</v>
      </c>
      <c r="K32" s="15">
        <f t="shared" si="2"/>
        <v>0</v>
      </c>
      <c r="L32" s="15">
        <f t="shared" si="2"/>
        <v>4000</v>
      </c>
      <c r="M32" s="15">
        <f t="shared" si="2"/>
        <v>286</v>
      </c>
      <c r="N32" s="15">
        <f>N33+N34+N35+N36+N37+N38</f>
        <v>1247</v>
      </c>
      <c r="O32" s="15">
        <f t="shared" si="2"/>
        <v>0</v>
      </c>
      <c r="P32" s="15">
        <f>P33+P34+P35+P36+P37+P38+P39</f>
        <v>9450.36</v>
      </c>
    </row>
    <row r="33" spans="1:16" ht="12.75">
      <c r="A33" s="4"/>
      <c r="B33" s="4" t="s">
        <v>463</v>
      </c>
      <c r="C33" s="9">
        <f aca="true" t="shared" si="3" ref="C33:C39">E33+F33+G33+H33+I33+J33+K33+L33+M33+N33+O33+P33</f>
        <v>186000</v>
      </c>
      <c r="E33" s="4"/>
      <c r="F33" s="4"/>
      <c r="G33" s="4"/>
      <c r="H33" s="4"/>
      <c r="I33" s="4">
        <v>186000</v>
      </c>
      <c r="J33" s="4"/>
      <c r="K33" s="4"/>
      <c r="L33" s="4"/>
      <c r="M33" s="4"/>
      <c r="N33" s="4"/>
      <c r="O33" s="4"/>
      <c r="P33" s="4"/>
    </row>
    <row r="34" spans="1:16" ht="12.75">
      <c r="A34" s="4"/>
      <c r="B34" s="24" t="s">
        <v>464</v>
      </c>
      <c r="C34" s="9">
        <f t="shared" si="3"/>
        <v>1600</v>
      </c>
      <c r="E34" s="4"/>
      <c r="F34" s="4"/>
      <c r="G34" s="4"/>
      <c r="H34" s="4"/>
      <c r="I34" s="4">
        <v>1600</v>
      </c>
      <c r="J34" s="4"/>
      <c r="K34" s="4"/>
      <c r="L34" s="4"/>
      <c r="M34" s="4"/>
      <c r="N34" s="4"/>
      <c r="O34" s="4"/>
      <c r="P34" s="4"/>
    </row>
    <row r="35" spans="1:16" ht="12.75">
      <c r="A35" s="4"/>
      <c r="B35" s="24" t="s">
        <v>465</v>
      </c>
      <c r="C35" s="9">
        <f t="shared" si="3"/>
        <v>4000</v>
      </c>
      <c r="E35" s="4"/>
      <c r="F35" s="4"/>
      <c r="G35" s="4"/>
      <c r="H35" s="4"/>
      <c r="I35" s="4"/>
      <c r="J35" s="4"/>
      <c r="K35" s="4"/>
      <c r="L35" s="4">
        <v>4000</v>
      </c>
      <c r="M35" s="4"/>
      <c r="N35" s="4"/>
      <c r="O35" s="4"/>
      <c r="P35" s="4"/>
    </row>
    <row r="36" spans="1:16" ht="12.75">
      <c r="A36" s="4"/>
      <c r="B36" s="4" t="s">
        <v>466</v>
      </c>
      <c r="C36" s="9">
        <f t="shared" si="3"/>
        <v>286</v>
      </c>
      <c r="E36" s="4"/>
      <c r="F36" s="4"/>
      <c r="G36" s="4"/>
      <c r="H36" s="4"/>
      <c r="I36" s="4"/>
      <c r="J36" s="4"/>
      <c r="K36" s="4"/>
      <c r="L36" s="4"/>
      <c r="M36" s="4">
        <v>286</v>
      </c>
      <c r="N36" s="4"/>
      <c r="O36" s="4"/>
      <c r="P36" s="4"/>
    </row>
    <row r="37" spans="1:16" ht="12.75">
      <c r="A37" s="4"/>
      <c r="B37" s="4" t="s">
        <v>143</v>
      </c>
      <c r="C37" s="9">
        <f t="shared" si="3"/>
        <v>675</v>
      </c>
      <c r="E37" s="4"/>
      <c r="F37" s="4"/>
      <c r="G37" s="4"/>
      <c r="H37" s="4"/>
      <c r="I37" s="4"/>
      <c r="J37" s="4"/>
      <c r="K37" s="4"/>
      <c r="L37" s="4"/>
      <c r="M37" s="4"/>
      <c r="N37" s="4">
        <v>675</v>
      </c>
      <c r="O37" s="4"/>
      <c r="P37" s="4"/>
    </row>
    <row r="38" spans="1:16" ht="12.75">
      <c r="A38" s="4"/>
      <c r="B38" s="4" t="s">
        <v>467</v>
      </c>
      <c r="C38" s="9">
        <f t="shared" si="3"/>
        <v>572</v>
      </c>
      <c r="E38" s="4"/>
      <c r="F38" s="4"/>
      <c r="G38" s="4"/>
      <c r="H38" s="4"/>
      <c r="I38" s="4"/>
      <c r="J38" s="4"/>
      <c r="K38" s="4"/>
      <c r="L38" s="4"/>
      <c r="M38" s="4"/>
      <c r="N38" s="4">
        <v>572</v>
      </c>
      <c r="O38" s="4"/>
      <c r="P38" s="4"/>
    </row>
    <row r="39" spans="1:16" ht="12.75">
      <c r="A39" s="4"/>
      <c r="B39" s="4" t="s">
        <v>468</v>
      </c>
      <c r="C39" s="9">
        <f t="shared" si="3"/>
        <v>9450.36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9450.36</v>
      </c>
    </row>
    <row r="40" spans="1:16" ht="12.75">
      <c r="A40" s="4"/>
      <c r="B40" s="4" t="s">
        <v>56</v>
      </c>
      <c r="C40" s="17">
        <f>C31+C32</f>
        <v>826594.63</v>
      </c>
      <c r="E40" s="17">
        <f>E31+E32</f>
        <v>50715.59999999999</v>
      </c>
      <c r="F40" s="17">
        <f aca="true" t="shared" si="4" ref="F40:P40">F31+F32</f>
        <v>57161.22</v>
      </c>
      <c r="G40" s="17">
        <f t="shared" si="4"/>
        <v>57161.22</v>
      </c>
      <c r="H40" s="17">
        <f t="shared" si="4"/>
        <v>57161.22</v>
      </c>
      <c r="I40" s="17">
        <f t="shared" si="4"/>
        <v>239761.22</v>
      </c>
      <c r="J40" s="17">
        <f t="shared" si="4"/>
        <v>52161.22</v>
      </c>
      <c r="K40" s="17">
        <f t="shared" si="4"/>
        <v>52161.22</v>
      </c>
      <c r="L40" s="17">
        <f t="shared" si="4"/>
        <v>56161.22</v>
      </c>
      <c r="M40" s="17">
        <f t="shared" si="4"/>
        <v>52447.22</v>
      </c>
      <c r="N40" s="17">
        <f t="shared" si="4"/>
        <v>48248.97</v>
      </c>
      <c r="O40" s="17">
        <f t="shared" si="4"/>
        <v>47001.97</v>
      </c>
      <c r="P40" s="17">
        <f t="shared" si="4"/>
        <v>56452.33</v>
      </c>
    </row>
    <row r="42" ht="12.75">
      <c r="B42" s="18" t="s">
        <v>57</v>
      </c>
    </row>
    <row r="43" ht="12.75">
      <c r="B43" s="18"/>
    </row>
    <row r="44" ht="12.75">
      <c r="B44" s="18" t="s">
        <v>58</v>
      </c>
    </row>
    <row r="45" ht="12.75">
      <c r="B45" s="18"/>
    </row>
    <row r="46" ht="12.75">
      <c r="B46" s="18" t="s">
        <v>59</v>
      </c>
    </row>
    <row r="47" ht="12.75">
      <c r="B47" s="18"/>
    </row>
    <row r="48" ht="12.75">
      <c r="B48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V25" sqref="V25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469</v>
      </c>
      <c r="F1" s="1" t="s">
        <v>2</v>
      </c>
      <c r="G1" s="1" t="s">
        <v>3</v>
      </c>
    </row>
    <row r="2" spans="2:8" ht="12.75">
      <c r="B2" s="2" t="s">
        <v>470</v>
      </c>
      <c r="D2" s="1"/>
      <c r="E2" s="1" t="s">
        <v>5</v>
      </c>
      <c r="F2" s="1">
        <v>32593.08</v>
      </c>
      <c r="G2" s="1">
        <v>31288.07</v>
      </c>
      <c r="H2" s="1">
        <v>4415.67</v>
      </c>
    </row>
    <row r="3" spans="2:8" ht="12.75">
      <c r="B3" s="2" t="s">
        <v>6</v>
      </c>
      <c r="C3" s="1">
        <v>56340.09</v>
      </c>
      <c r="D3" s="1" t="s">
        <v>7</v>
      </c>
      <c r="E3" s="1" t="s">
        <v>8</v>
      </c>
      <c r="F3" s="1">
        <v>32593.08</v>
      </c>
      <c r="G3" s="1">
        <v>33447.5</v>
      </c>
      <c r="H3" s="1">
        <v>603.27</v>
      </c>
    </row>
    <row r="4" spans="2:7" ht="12.75">
      <c r="B4" s="2" t="s">
        <v>68</v>
      </c>
      <c r="C4" s="3">
        <f>F14</f>
        <v>391116.96000000014</v>
      </c>
      <c r="D4" s="1" t="s">
        <v>7</v>
      </c>
      <c r="E4" s="1" t="s">
        <v>10</v>
      </c>
      <c r="F4" s="1">
        <v>32593.08</v>
      </c>
      <c r="G4" s="1">
        <v>28614.71</v>
      </c>
    </row>
    <row r="5" spans="2:8" ht="12.75">
      <c r="B5" s="2" t="s">
        <v>70</v>
      </c>
      <c r="C5" s="3">
        <f>G14+H14</f>
        <v>405754.51</v>
      </c>
      <c r="D5" s="1" t="s">
        <v>7</v>
      </c>
      <c r="E5" s="1" t="s">
        <v>12</v>
      </c>
      <c r="F5" s="1">
        <v>32593.08</v>
      </c>
      <c r="G5" s="1">
        <v>28982.34</v>
      </c>
      <c r="H5" s="1">
        <v>1418.84</v>
      </c>
    </row>
    <row r="6" spans="2:7" ht="12.75">
      <c r="B6" s="2" t="s">
        <v>63</v>
      </c>
      <c r="C6" s="1">
        <f>C8+C9</f>
        <v>686209.56</v>
      </c>
      <c r="D6" s="1" t="s">
        <v>7</v>
      </c>
      <c r="E6" s="1" t="s">
        <v>14</v>
      </c>
      <c r="F6" s="1">
        <v>32593.08</v>
      </c>
      <c r="G6" s="1">
        <v>26846.35</v>
      </c>
    </row>
    <row r="7" spans="2:7" ht="12.75">
      <c r="B7" s="2" t="s">
        <v>15</v>
      </c>
      <c r="D7" s="1"/>
      <c r="E7" s="1" t="s">
        <v>16</v>
      </c>
      <c r="F7" s="1">
        <v>32593.08</v>
      </c>
      <c r="G7" s="1">
        <v>29016.45</v>
      </c>
    </row>
    <row r="8" spans="2:16" ht="12.75">
      <c r="B8" s="2" t="s">
        <v>17</v>
      </c>
      <c r="C8" s="3">
        <f>C30</f>
        <v>349893.04000000004</v>
      </c>
      <c r="D8" s="1" t="s">
        <v>7</v>
      </c>
      <c r="E8" s="3" t="s">
        <v>18</v>
      </c>
      <c r="F8" s="3">
        <v>32593.08</v>
      </c>
      <c r="G8" s="3">
        <v>34920.4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C31</f>
        <v>336316.52</v>
      </c>
      <c r="D9" s="1" t="s">
        <v>7</v>
      </c>
      <c r="E9" s="1" t="s">
        <v>20</v>
      </c>
      <c r="F9" s="1">
        <v>32593.08</v>
      </c>
      <c r="G9" s="1">
        <v>23293.59</v>
      </c>
    </row>
    <row r="10" spans="2:7" ht="12.75">
      <c r="B10" s="2"/>
      <c r="D10" s="1"/>
      <c r="E10" s="1" t="s">
        <v>21</v>
      </c>
      <c r="F10" s="1">
        <v>32593.08</v>
      </c>
      <c r="G10" s="1">
        <v>33748.4</v>
      </c>
    </row>
    <row r="11" spans="2:7" ht="12.75">
      <c r="B11" s="2"/>
      <c r="D11" s="1"/>
      <c r="E11" s="1" t="s">
        <v>22</v>
      </c>
      <c r="F11" s="1">
        <v>32593.08</v>
      </c>
      <c r="G11" s="1">
        <v>40545.63</v>
      </c>
    </row>
    <row r="12" spans="2:8" ht="12.75">
      <c r="B12" s="2" t="s">
        <v>23</v>
      </c>
      <c r="C12" s="1">
        <v>22449.22</v>
      </c>
      <c r="D12" s="1" t="s">
        <v>7</v>
      </c>
      <c r="E12" s="1" t="s">
        <v>24</v>
      </c>
      <c r="F12" s="1">
        <v>32593.08</v>
      </c>
      <c r="G12" s="1">
        <v>32224.89</v>
      </c>
      <c r="H12" s="1">
        <v>629.55</v>
      </c>
    </row>
    <row r="13" spans="2:7" ht="12.75">
      <c r="B13" s="2" t="s">
        <v>25</v>
      </c>
      <c r="C13" s="1">
        <f>C3+C5-C6</f>
        <v>-224114.96000000008</v>
      </c>
      <c r="D13" s="1" t="s">
        <v>7</v>
      </c>
      <c r="E13" s="1" t="s">
        <v>26</v>
      </c>
      <c r="F13" s="1">
        <v>32593.08</v>
      </c>
      <c r="G13" s="1">
        <v>55758.85</v>
      </c>
    </row>
    <row r="14" spans="2:8" ht="12.75">
      <c r="B14" s="2"/>
      <c r="D14" s="1"/>
      <c r="F14" s="3">
        <f>F2+F3+F4+F5+F6+F7+F8+F9+F10+F11+F12+F13</f>
        <v>391116.96000000014</v>
      </c>
      <c r="G14" s="3">
        <f>G2+G3+G4+G5+G6+G7+G8+G9+G10+G11+G12+G13</f>
        <v>398687.18</v>
      </c>
      <c r="H14" s="3">
        <f>H2+H3+H4+H5+H6+H7+H8+H9+H10+H11+H12+H13</f>
        <v>7067.330000000001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82355.28000000001</v>
      </c>
      <c r="E17" s="9">
        <v>6862.94</v>
      </c>
      <c r="F17" s="9">
        <v>6862.94</v>
      </c>
      <c r="G17" s="9">
        <v>6862.94</v>
      </c>
      <c r="H17" s="9">
        <v>6862.94</v>
      </c>
      <c r="I17" s="9">
        <v>6862.94</v>
      </c>
      <c r="J17" s="9">
        <v>6862.94</v>
      </c>
      <c r="K17" s="9">
        <v>6862.94</v>
      </c>
      <c r="L17" s="9">
        <v>6862.94</v>
      </c>
      <c r="M17" s="9">
        <v>6862.94</v>
      </c>
      <c r="N17" s="9">
        <v>6862.94</v>
      </c>
      <c r="O17" s="9">
        <v>6862.94</v>
      </c>
      <c r="P17" s="9">
        <v>6862.94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2547.12</v>
      </c>
      <c r="E18" s="9">
        <v>212.26</v>
      </c>
      <c r="F18" s="9">
        <v>212.26</v>
      </c>
      <c r="G18" s="9">
        <v>212.26</v>
      </c>
      <c r="H18" s="9">
        <v>212.26</v>
      </c>
      <c r="I18" s="9">
        <v>212.26</v>
      </c>
      <c r="J18" s="9">
        <v>212.26</v>
      </c>
      <c r="K18" s="9">
        <v>212.26</v>
      </c>
      <c r="L18" s="9">
        <v>212.26</v>
      </c>
      <c r="M18" s="9">
        <v>212.26</v>
      </c>
      <c r="N18" s="9">
        <v>212.26</v>
      </c>
      <c r="O18" s="9">
        <v>212.26</v>
      </c>
      <c r="P18" s="9">
        <v>212.26</v>
      </c>
    </row>
    <row r="19" spans="1:16" ht="12.75">
      <c r="A19" s="21">
        <v>3</v>
      </c>
      <c r="B19" s="12" t="s">
        <v>37</v>
      </c>
      <c r="C19" s="9">
        <f t="shared" si="0"/>
        <v>7924.200000000002</v>
      </c>
      <c r="E19" s="13">
        <v>660.35</v>
      </c>
      <c r="F19" s="13">
        <v>660.35</v>
      </c>
      <c r="G19" s="13">
        <v>660.35</v>
      </c>
      <c r="H19" s="13">
        <v>660.35</v>
      </c>
      <c r="I19" s="13">
        <v>660.35</v>
      </c>
      <c r="J19" s="13">
        <v>660.35</v>
      </c>
      <c r="K19" s="13">
        <v>660.35</v>
      </c>
      <c r="L19" s="13">
        <v>660.35</v>
      </c>
      <c r="M19" s="13">
        <v>660.35</v>
      </c>
      <c r="N19" s="13">
        <v>660.35</v>
      </c>
      <c r="O19" s="13">
        <v>660.35</v>
      </c>
      <c r="P19" s="13">
        <v>660.35</v>
      </c>
    </row>
    <row r="20" spans="1:16" ht="12.75">
      <c r="A20" s="19">
        <v>4</v>
      </c>
      <c r="B20" s="22" t="s">
        <v>161</v>
      </c>
      <c r="C20" s="9">
        <f t="shared" si="0"/>
        <v>10000</v>
      </c>
      <c r="E20" s="5"/>
      <c r="F20" s="5">
        <v>5000</v>
      </c>
      <c r="G20" s="5">
        <v>5000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22.5">
      <c r="A21" s="20">
        <v>5</v>
      </c>
      <c r="B21" s="12" t="s">
        <v>39</v>
      </c>
      <c r="C21" s="9">
        <f t="shared" si="0"/>
        <v>53771.52</v>
      </c>
      <c r="E21" s="5">
        <v>4480.96</v>
      </c>
      <c r="F21" s="5">
        <v>4480.96</v>
      </c>
      <c r="G21" s="5">
        <v>4480.96</v>
      </c>
      <c r="H21" s="5">
        <v>4480.96</v>
      </c>
      <c r="I21" s="5">
        <v>4480.96</v>
      </c>
      <c r="J21" s="5">
        <v>4480.96</v>
      </c>
      <c r="K21" s="5">
        <v>4480.96</v>
      </c>
      <c r="L21" s="5">
        <v>4480.96</v>
      </c>
      <c r="M21" s="5">
        <v>4480.96</v>
      </c>
      <c r="N21" s="5">
        <v>4480.96</v>
      </c>
      <c r="O21" s="5">
        <v>4480.96</v>
      </c>
      <c r="P21" s="5">
        <v>4480.96</v>
      </c>
    </row>
    <row r="22" spans="1:16" ht="22.5">
      <c r="A22" s="21">
        <v>6</v>
      </c>
      <c r="B22" s="12" t="s">
        <v>41</v>
      </c>
      <c r="C22" s="9">
        <f t="shared" si="0"/>
        <v>20376.599999999995</v>
      </c>
      <c r="E22" s="5">
        <v>1698.05</v>
      </c>
      <c r="F22" s="5">
        <v>1698.05</v>
      </c>
      <c r="G22" s="5">
        <v>1698.05</v>
      </c>
      <c r="H22" s="5">
        <v>1698.05</v>
      </c>
      <c r="I22" s="5">
        <v>1698.05</v>
      </c>
      <c r="J22" s="5">
        <v>1698.05</v>
      </c>
      <c r="K22" s="5">
        <v>1698.05</v>
      </c>
      <c r="L22" s="5">
        <v>1698.05</v>
      </c>
      <c r="M22" s="5">
        <v>1698.05</v>
      </c>
      <c r="N22" s="5">
        <v>1698.05</v>
      </c>
      <c r="O22" s="5">
        <v>1698.05</v>
      </c>
      <c r="P22" s="5">
        <v>1698.05</v>
      </c>
    </row>
    <row r="23" spans="1:16" ht="12.75">
      <c r="A23" s="21">
        <v>7</v>
      </c>
      <c r="B23" s="16" t="s">
        <v>126</v>
      </c>
      <c r="C23" s="9">
        <f t="shared" si="0"/>
        <v>38772.48</v>
      </c>
      <c r="E23" s="5">
        <v>3231.04</v>
      </c>
      <c r="F23" s="5">
        <v>3231.04</v>
      </c>
      <c r="G23" s="5">
        <v>3231.04</v>
      </c>
      <c r="H23" s="5">
        <v>3231.04</v>
      </c>
      <c r="I23" s="5">
        <v>3231.04</v>
      </c>
      <c r="J23" s="5">
        <v>3231.04</v>
      </c>
      <c r="K23" s="5">
        <v>3231.04</v>
      </c>
      <c r="L23" s="5">
        <v>3231.04</v>
      </c>
      <c r="M23" s="5">
        <v>3231.04</v>
      </c>
      <c r="N23" s="5">
        <v>3231.04</v>
      </c>
      <c r="O23" s="5">
        <v>3231.04</v>
      </c>
      <c r="P23" s="5">
        <v>3231.04</v>
      </c>
    </row>
    <row r="24" spans="1:16" ht="12.75">
      <c r="A24" s="19">
        <v>8</v>
      </c>
      <c r="B24" s="12" t="s">
        <v>65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45">
      <c r="A25" s="29">
        <v>9</v>
      </c>
      <c r="B25" s="8" t="s">
        <v>66</v>
      </c>
      <c r="C25" s="13">
        <f t="shared" si="0"/>
        <v>65657.87999999999</v>
      </c>
      <c r="E25" s="37">
        <v>5471.49</v>
      </c>
      <c r="F25" s="37">
        <v>5471.49</v>
      </c>
      <c r="G25" s="37">
        <v>5471.49</v>
      </c>
      <c r="H25" s="37">
        <v>5471.49</v>
      </c>
      <c r="I25" s="37">
        <v>5471.49</v>
      </c>
      <c r="J25" s="37">
        <v>5471.49</v>
      </c>
      <c r="K25" s="37">
        <v>5471.49</v>
      </c>
      <c r="L25" s="37">
        <v>5471.49</v>
      </c>
      <c r="M25" s="37">
        <v>5471.49</v>
      </c>
      <c r="N25" s="37">
        <v>5471.49</v>
      </c>
      <c r="O25" s="37">
        <v>5471.49</v>
      </c>
      <c r="P25" s="37">
        <v>5471.49</v>
      </c>
    </row>
    <row r="26" spans="1:16" ht="12.75">
      <c r="A26" s="30">
        <v>10</v>
      </c>
      <c r="B26" s="31" t="s">
        <v>471</v>
      </c>
      <c r="C26" s="32">
        <f t="shared" si="0"/>
        <v>45281.280000000006</v>
      </c>
      <c r="E26" s="32">
        <v>3773.44</v>
      </c>
      <c r="F26" s="32">
        <v>3773.44</v>
      </c>
      <c r="G26" s="32">
        <v>3773.44</v>
      </c>
      <c r="H26" s="32">
        <v>3773.44</v>
      </c>
      <c r="I26" s="32">
        <v>3773.44</v>
      </c>
      <c r="J26" s="32">
        <v>3773.44</v>
      </c>
      <c r="K26" s="32">
        <v>3773.44</v>
      </c>
      <c r="L26" s="32">
        <v>3773.44</v>
      </c>
      <c r="M26" s="32">
        <v>3773.44</v>
      </c>
      <c r="N26" s="32">
        <v>3773.44</v>
      </c>
      <c r="O26" s="32">
        <v>3773.44</v>
      </c>
      <c r="P26" s="32">
        <v>3773.44</v>
      </c>
    </row>
    <row r="27" spans="1:16" ht="12.75">
      <c r="A27" s="33"/>
      <c r="B27" s="34"/>
      <c r="C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2.5">
      <c r="A28" s="20">
        <v>11</v>
      </c>
      <c r="B28" s="12" t="s">
        <v>49</v>
      </c>
      <c r="C28" s="9">
        <f t="shared" si="0"/>
        <v>566.0400000000001</v>
      </c>
      <c r="E28" s="9">
        <v>47.17</v>
      </c>
      <c r="F28" s="9">
        <v>47.17</v>
      </c>
      <c r="G28" s="9">
        <v>47.17</v>
      </c>
      <c r="H28" s="9">
        <v>47.17</v>
      </c>
      <c r="I28" s="9">
        <v>47.17</v>
      </c>
      <c r="J28" s="9">
        <v>47.17</v>
      </c>
      <c r="K28" s="9">
        <v>47.17</v>
      </c>
      <c r="L28" s="9">
        <v>47.17</v>
      </c>
      <c r="M28" s="9">
        <v>47.17</v>
      </c>
      <c r="N28" s="9">
        <v>47.17</v>
      </c>
      <c r="O28" s="9">
        <v>47.17</v>
      </c>
      <c r="P28" s="9">
        <v>47.17</v>
      </c>
    </row>
    <row r="29" spans="1:16" ht="33.75">
      <c r="A29" s="21">
        <v>12</v>
      </c>
      <c r="B29" s="6" t="s">
        <v>51</v>
      </c>
      <c r="C29" s="9">
        <f t="shared" si="0"/>
        <v>22640.640000000003</v>
      </c>
      <c r="E29" s="15">
        <v>1886.72</v>
      </c>
      <c r="F29" s="15">
        <v>1886.72</v>
      </c>
      <c r="G29" s="15">
        <v>1886.72</v>
      </c>
      <c r="H29" s="15">
        <v>1886.72</v>
      </c>
      <c r="I29" s="15">
        <v>1886.72</v>
      </c>
      <c r="J29" s="15">
        <v>1886.72</v>
      </c>
      <c r="K29" s="15">
        <v>1886.72</v>
      </c>
      <c r="L29" s="15">
        <v>1886.72</v>
      </c>
      <c r="M29" s="15">
        <v>1886.72</v>
      </c>
      <c r="N29" s="15">
        <v>1886.72</v>
      </c>
      <c r="O29" s="15">
        <v>1886.72</v>
      </c>
      <c r="P29" s="15">
        <v>1886.72</v>
      </c>
    </row>
    <row r="30" spans="1:16" ht="12.75">
      <c r="A30" s="19"/>
      <c r="B30" s="6" t="s">
        <v>52</v>
      </c>
      <c r="C30" s="15">
        <f>SUM(C17:C29)</f>
        <v>349893.04000000004</v>
      </c>
      <c r="E30" s="15">
        <f>SUM(E17:E29)</f>
        <v>28324.419999999995</v>
      </c>
      <c r="F30" s="15">
        <f aca="true" t="shared" si="1" ref="F30:P30">SUM(F17:F29)</f>
        <v>33324.41999999999</v>
      </c>
      <c r="G30" s="15">
        <f t="shared" si="1"/>
        <v>33324.41999999999</v>
      </c>
      <c r="H30" s="15">
        <f t="shared" si="1"/>
        <v>28324.419999999995</v>
      </c>
      <c r="I30" s="15">
        <f t="shared" si="1"/>
        <v>28324.419999999995</v>
      </c>
      <c r="J30" s="15">
        <f t="shared" si="1"/>
        <v>28324.419999999995</v>
      </c>
      <c r="K30" s="15">
        <f t="shared" si="1"/>
        <v>28324.419999999995</v>
      </c>
      <c r="L30" s="15">
        <f t="shared" si="1"/>
        <v>28324.419999999995</v>
      </c>
      <c r="M30" s="15">
        <f t="shared" si="1"/>
        <v>28324.419999999995</v>
      </c>
      <c r="N30" s="15">
        <f t="shared" si="1"/>
        <v>28324.419999999995</v>
      </c>
      <c r="O30" s="15">
        <f t="shared" si="1"/>
        <v>28324.419999999995</v>
      </c>
      <c r="P30" s="15">
        <f t="shared" si="1"/>
        <v>28324.419999999995</v>
      </c>
    </row>
    <row r="31" spans="1:16" ht="12.75">
      <c r="A31" s="19">
        <v>13</v>
      </c>
      <c r="B31" s="5" t="s">
        <v>19</v>
      </c>
      <c r="C31" s="15">
        <f>C32+C33+C34+C35</f>
        <v>336316.52</v>
      </c>
      <c r="E31" s="15">
        <f>E32+E33+E34+E35</f>
        <v>0</v>
      </c>
      <c r="F31" s="15">
        <f aca="true" t="shared" si="2" ref="F31:P31">F32+F33+F34+F35</f>
        <v>0</v>
      </c>
      <c r="G31" s="15">
        <f t="shared" si="2"/>
        <v>0</v>
      </c>
      <c r="H31" s="15">
        <f t="shared" si="2"/>
        <v>50276.52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286040</v>
      </c>
      <c r="O31" s="15">
        <f t="shared" si="2"/>
        <v>0</v>
      </c>
      <c r="P31" s="15">
        <f t="shared" si="2"/>
        <v>0</v>
      </c>
    </row>
    <row r="32" spans="1:16" ht="12.75">
      <c r="A32" s="4"/>
      <c r="B32" s="4" t="s">
        <v>367</v>
      </c>
      <c r="C32" s="9">
        <f>E32+F32+G32+H32+I32+J32+K32+L32+M32+N32+O32+P32</f>
        <v>50276.52</v>
      </c>
      <c r="E32" s="4"/>
      <c r="F32" s="4"/>
      <c r="G32" s="4"/>
      <c r="H32" s="4">
        <v>50276.52</v>
      </c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472</v>
      </c>
      <c r="C33" s="9">
        <f>E33+F33+G33+H33+I33+J33+K33+L33+M33+N33+O33+P33</f>
        <v>160</v>
      </c>
      <c r="E33" s="4"/>
      <c r="F33" s="4"/>
      <c r="G33" s="4"/>
      <c r="H33" s="4"/>
      <c r="I33" s="4"/>
      <c r="J33" s="4"/>
      <c r="K33" s="4"/>
      <c r="L33" s="4"/>
      <c r="M33" s="4"/>
      <c r="N33" s="4">
        <v>160</v>
      </c>
      <c r="O33" s="4"/>
      <c r="P33" s="4"/>
    </row>
    <row r="34" spans="1:16" ht="12.75">
      <c r="A34" s="4"/>
      <c r="B34" s="4"/>
      <c r="C34" s="9">
        <f>E34+F34+G34+H34+I34+J34+K34+L34+M34+N34+O34+P34</f>
        <v>33000</v>
      </c>
      <c r="E34" s="4"/>
      <c r="F34" s="4"/>
      <c r="G34" s="4"/>
      <c r="H34" s="4"/>
      <c r="I34" s="4"/>
      <c r="J34" s="4"/>
      <c r="K34" s="4"/>
      <c r="L34" s="4"/>
      <c r="M34" s="4"/>
      <c r="N34" s="4">
        <v>33000</v>
      </c>
      <c r="O34" s="4"/>
      <c r="P34" s="4"/>
    </row>
    <row r="35" spans="1:16" ht="12.75">
      <c r="A35" s="4"/>
      <c r="B35" s="4"/>
      <c r="C35" s="9">
        <f>E35+F35+G35+H35+I35+J35+K35+L35+M35+N35+O35+P35</f>
        <v>252880</v>
      </c>
      <c r="E35" s="4"/>
      <c r="F35" s="4"/>
      <c r="G35" s="4"/>
      <c r="H35" s="4"/>
      <c r="I35" s="4"/>
      <c r="J35" s="4"/>
      <c r="K35" s="4"/>
      <c r="L35" s="4"/>
      <c r="M35" s="4"/>
      <c r="N35" s="4">
        <v>252880</v>
      </c>
      <c r="O35" s="4"/>
      <c r="P35" s="4"/>
    </row>
    <row r="36" spans="1:16" ht="12.75">
      <c r="A36" s="4"/>
      <c r="B36" s="4" t="s">
        <v>56</v>
      </c>
      <c r="C36" s="17">
        <f>C30+C31</f>
        <v>686209.56</v>
      </c>
      <c r="E36" s="17">
        <f>E30+E31</f>
        <v>28324.419999999995</v>
      </c>
      <c r="F36" s="17">
        <f aca="true" t="shared" si="3" ref="F36:P36">F30+F31</f>
        <v>33324.41999999999</v>
      </c>
      <c r="G36" s="17">
        <f t="shared" si="3"/>
        <v>33324.41999999999</v>
      </c>
      <c r="H36" s="17">
        <f t="shared" si="3"/>
        <v>78600.93999999999</v>
      </c>
      <c r="I36" s="17">
        <f t="shared" si="3"/>
        <v>28324.419999999995</v>
      </c>
      <c r="J36" s="17">
        <f t="shared" si="3"/>
        <v>28324.419999999995</v>
      </c>
      <c r="K36" s="17">
        <f t="shared" si="3"/>
        <v>28324.419999999995</v>
      </c>
      <c r="L36" s="17">
        <f t="shared" si="3"/>
        <v>28324.419999999995</v>
      </c>
      <c r="M36" s="17">
        <f t="shared" si="3"/>
        <v>28324.419999999995</v>
      </c>
      <c r="N36" s="17">
        <f t="shared" si="3"/>
        <v>314364.42</v>
      </c>
      <c r="O36" s="17">
        <f t="shared" si="3"/>
        <v>28324.419999999995</v>
      </c>
      <c r="P36" s="17">
        <f t="shared" si="3"/>
        <v>28324.419999999995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B1">
      <selection activeCell="B30" sqref="B30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2812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473</v>
      </c>
      <c r="F1" s="1" t="s">
        <v>2</v>
      </c>
      <c r="G1" s="1" t="s">
        <v>3</v>
      </c>
    </row>
    <row r="2" spans="2:7" ht="12.75">
      <c r="B2" s="2" t="s">
        <v>474</v>
      </c>
      <c r="D2" s="1"/>
      <c r="E2" s="1" t="s">
        <v>5</v>
      </c>
      <c r="F2" s="1">
        <v>3108.53</v>
      </c>
      <c r="G2" s="1">
        <v>1181.85</v>
      </c>
    </row>
    <row r="3" spans="2:7" ht="12.75">
      <c r="B3" s="2" t="s">
        <v>6</v>
      </c>
      <c r="C3" s="1">
        <v>13788.48</v>
      </c>
      <c r="D3" s="1" t="s">
        <v>7</v>
      </c>
      <c r="E3" s="1" t="s">
        <v>8</v>
      </c>
      <c r="F3" s="1">
        <v>3108.55</v>
      </c>
      <c r="G3" s="1">
        <v>2871.07</v>
      </c>
    </row>
    <row r="4" spans="2:7" ht="12.75">
      <c r="B4" s="2" t="s">
        <v>68</v>
      </c>
      <c r="C4" s="3">
        <f>F14</f>
        <v>37302.58</v>
      </c>
      <c r="D4" s="1" t="s">
        <v>7</v>
      </c>
      <c r="E4" s="1" t="s">
        <v>10</v>
      </c>
      <c r="F4" s="1">
        <v>3108.55</v>
      </c>
      <c r="G4" s="1">
        <v>3476.09</v>
      </c>
    </row>
    <row r="5" spans="2:7" ht="12.75">
      <c r="B5" s="2" t="s">
        <v>293</v>
      </c>
      <c r="C5" s="3">
        <f>G14+H14</f>
        <v>33296.82000000001</v>
      </c>
      <c r="D5" s="1" t="s">
        <v>7</v>
      </c>
      <c r="E5" s="1" t="s">
        <v>12</v>
      </c>
      <c r="F5" s="1">
        <v>3108.55</v>
      </c>
      <c r="G5" s="1">
        <v>1924.07</v>
      </c>
    </row>
    <row r="6" spans="2:7" ht="12.75">
      <c r="B6" s="2" t="s">
        <v>13</v>
      </c>
      <c r="C6" s="1">
        <f>C8+C9</f>
        <v>39912.04</v>
      </c>
      <c r="D6" s="1" t="s">
        <v>7</v>
      </c>
      <c r="E6" s="1" t="s">
        <v>14</v>
      </c>
      <c r="F6" s="1">
        <v>3108.55</v>
      </c>
      <c r="G6" s="1">
        <v>2963.47</v>
      </c>
    </row>
    <row r="7" spans="2:7" ht="12.75">
      <c r="B7" s="2" t="s">
        <v>15</v>
      </c>
      <c r="D7" s="1"/>
      <c r="E7" s="1" t="s">
        <v>16</v>
      </c>
      <c r="F7" s="1">
        <v>3108.55</v>
      </c>
      <c r="G7" s="1">
        <v>2741.99</v>
      </c>
    </row>
    <row r="8" spans="2:16" ht="12.75">
      <c r="B8" s="2" t="s">
        <v>17</v>
      </c>
      <c r="C8" s="3">
        <f>C27</f>
        <v>39912.04</v>
      </c>
      <c r="D8" s="1" t="s">
        <v>7</v>
      </c>
      <c r="E8" s="3" t="s">
        <v>18</v>
      </c>
      <c r="F8" s="3">
        <v>3108.55</v>
      </c>
      <c r="G8" s="3">
        <v>4454.25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3108.55</v>
      </c>
      <c r="G9" s="1">
        <v>3144.97</v>
      </c>
      <c r="H9" s="1">
        <v>277.45</v>
      </c>
    </row>
    <row r="10" spans="2:8" ht="12.75">
      <c r="B10" s="2"/>
      <c r="D10" s="1"/>
      <c r="E10" s="1" t="s">
        <v>21</v>
      </c>
      <c r="F10" s="1">
        <v>3108.55</v>
      </c>
      <c r="G10" s="1">
        <v>1969.31</v>
      </c>
      <c r="H10" s="1">
        <v>277.45</v>
      </c>
    </row>
    <row r="11" spans="2:7" ht="12.75">
      <c r="B11" s="2"/>
      <c r="D11" s="1"/>
      <c r="E11" s="1" t="s">
        <v>22</v>
      </c>
      <c r="F11" s="1">
        <v>3108.55</v>
      </c>
      <c r="G11" s="1">
        <v>2777.6</v>
      </c>
    </row>
    <row r="12" spans="2:8" ht="12.75">
      <c r="B12" s="2" t="s">
        <v>23</v>
      </c>
      <c r="C12" s="1">
        <v>5897.14</v>
      </c>
      <c r="D12" s="1" t="s">
        <v>7</v>
      </c>
      <c r="E12" s="1" t="s">
        <v>24</v>
      </c>
      <c r="F12" s="1">
        <v>3108.55</v>
      </c>
      <c r="G12" s="1">
        <v>3234.9</v>
      </c>
      <c r="H12" s="1">
        <v>151.63</v>
      </c>
    </row>
    <row r="13" spans="2:8" ht="12.75">
      <c r="B13" s="2" t="s">
        <v>25</v>
      </c>
      <c r="C13" s="1">
        <f>C3+C5-C6</f>
        <v>7173.260000000002</v>
      </c>
      <c r="D13" s="1" t="s">
        <v>7</v>
      </c>
      <c r="E13" s="1" t="s">
        <v>26</v>
      </c>
      <c r="F13" s="1">
        <v>3108.55</v>
      </c>
      <c r="G13" s="1">
        <v>1573.27</v>
      </c>
      <c r="H13" s="1">
        <v>277.45</v>
      </c>
    </row>
    <row r="14" spans="2:8" ht="12.75">
      <c r="B14" s="2"/>
      <c r="D14" s="1"/>
      <c r="F14" s="3">
        <f>F2+F3+F4+F5+F6+F7+F8+F9+F10+F11+F12+F13</f>
        <v>37302.58</v>
      </c>
      <c r="G14" s="3">
        <f>G2+G3+G4+G5+G6+G7+G8+G9+G10+G11+G12+G13</f>
        <v>32312.840000000004</v>
      </c>
      <c r="H14" s="3">
        <f>H2+H3+H4+H5+H6+H7+H8+H9+H10+H11+H12+H13</f>
        <v>983.98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12851.280000000004</v>
      </c>
      <c r="E17" s="9">
        <v>1070.94</v>
      </c>
      <c r="F17" s="9">
        <v>1070.94</v>
      </c>
      <c r="G17" s="9">
        <v>1070.94</v>
      </c>
      <c r="H17" s="9">
        <v>1070.94</v>
      </c>
      <c r="I17" s="9">
        <v>1070.94</v>
      </c>
      <c r="J17" s="9">
        <v>1070.94</v>
      </c>
      <c r="K17" s="9">
        <v>1070.94</v>
      </c>
      <c r="L17" s="9">
        <v>1070.94</v>
      </c>
      <c r="M17" s="9">
        <v>1070.94</v>
      </c>
      <c r="N17" s="9">
        <v>1070.94</v>
      </c>
      <c r="O17" s="9">
        <v>1070.94</v>
      </c>
      <c r="P17" s="9">
        <v>1070.94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433.2000000000001</v>
      </c>
      <c r="E18" s="9">
        <v>36.1</v>
      </c>
      <c r="F18" s="9">
        <v>36.1</v>
      </c>
      <c r="G18" s="9">
        <v>36.1</v>
      </c>
      <c r="H18" s="9">
        <v>36.1</v>
      </c>
      <c r="I18" s="9">
        <v>36.1</v>
      </c>
      <c r="J18" s="9">
        <v>36.1</v>
      </c>
      <c r="K18" s="9">
        <v>36.1</v>
      </c>
      <c r="L18" s="9">
        <v>36.1</v>
      </c>
      <c r="M18" s="9">
        <v>36.1</v>
      </c>
      <c r="N18" s="9">
        <v>36.1</v>
      </c>
      <c r="O18" s="9">
        <v>36.1</v>
      </c>
      <c r="P18" s="9">
        <v>36.1</v>
      </c>
    </row>
    <row r="19" spans="1:16" ht="12.75">
      <c r="A19" s="11" t="s">
        <v>36</v>
      </c>
      <c r="B19" s="12" t="s">
        <v>37</v>
      </c>
      <c r="C19" s="9">
        <f t="shared" si="0"/>
        <v>1347.7199999999996</v>
      </c>
      <c r="E19" s="13">
        <v>112.31</v>
      </c>
      <c r="F19" s="13">
        <v>112.31</v>
      </c>
      <c r="G19" s="13">
        <v>112.31</v>
      </c>
      <c r="H19" s="13">
        <v>112.31</v>
      </c>
      <c r="I19" s="13">
        <v>112.31</v>
      </c>
      <c r="J19" s="13">
        <v>112.31</v>
      </c>
      <c r="K19" s="13">
        <v>112.31</v>
      </c>
      <c r="L19" s="13">
        <v>112.31</v>
      </c>
      <c r="M19" s="13">
        <v>112.31</v>
      </c>
      <c r="N19" s="13">
        <v>112.31</v>
      </c>
      <c r="O19" s="13">
        <v>112.31</v>
      </c>
      <c r="P19" s="13">
        <v>112.31</v>
      </c>
    </row>
    <row r="20" spans="1:16" ht="22.5">
      <c r="A20" s="4" t="s">
        <v>38</v>
      </c>
      <c r="B20" s="12" t="s">
        <v>39</v>
      </c>
      <c r="C20" s="9">
        <f t="shared" si="0"/>
        <v>7989.96</v>
      </c>
      <c r="E20" s="5">
        <v>665.83</v>
      </c>
      <c r="F20" s="5">
        <v>665.83</v>
      </c>
      <c r="G20" s="5">
        <v>665.83</v>
      </c>
      <c r="H20" s="5">
        <v>665.83</v>
      </c>
      <c r="I20" s="5">
        <v>665.83</v>
      </c>
      <c r="J20" s="5">
        <v>665.83</v>
      </c>
      <c r="K20" s="5">
        <v>665.83</v>
      </c>
      <c r="L20" s="5">
        <v>665.83</v>
      </c>
      <c r="M20" s="5">
        <v>665.83</v>
      </c>
      <c r="N20" s="5">
        <v>665.83</v>
      </c>
      <c r="O20" s="5">
        <v>665.83</v>
      </c>
      <c r="P20" s="5">
        <v>665.83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475</v>
      </c>
      <c r="C22" s="9">
        <f t="shared" si="0"/>
        <v>7663.48</v>
      </c>
      <c r="E22" s="15">
        <v>421.16</v>
      </c>
      <c r="F22" s="15">
        <v>421.16</v>
      </c>
      <c r="G22" s="15">
        <v>421.16</v>
      </c>
      <c r="H22" s="15">
        <v>800</v>
      </c>
      <c r="I22" s="15">
        <v>800</v>
      </c>
      <c r="J22" s="15">
        <v>0</v>
      </c>
      <c r="K22" s="15">
        <v>800</v>
      </c>
      <c r="L22" s="15">
        <v>800</v>
      </c>
      <c r="M22" s="15">
        <v>800</v>
      </c>
      <c r="N22" s="15">
        <v>800</v>
      </c>
      <c r="O22" s="15">
        <v>800</v>
      </c>
      <c r="P22" s="15">
        <v>800</v>
      </c>
    </row>
    <row r="23" spans="1:16" ht="12.75">
      <c r="A23" s="14" t="s">
        <v>44</v>
      </c>
      <c r="B23" s="16" t="s">
        <v>45</v>
      </c>
      <c r="C23" s="9">
        <f t="shared" si="0"/>
        <v>5775.839999999999</v>
      </c>
      <c r="E23" s="5">
        <v>481.32</v>
      </c>
      <c r="F23" s="5">
        <v>481.32</v>
      </c>
      <c r="G23" s="5">
        <v>481.32</v>
      </c>
      <c r="H23" s="5">
        <v>481.32</v>
      </c>
      <c r="I23" s="5">
        <v>481.32</v>
      </c>
      <c r="J23" s="5">
        <v>481.32</v>
      </c>
      <c r="K23" s="5">
        <v>481.32</v>
      </c>
      <c r="L23" s="5">
        <v>481.32</v>
      </c>
      <c r="M23" s="5">
        <v>481.32</v>
      </c>
      <c r="N23" s="5">
        <v>481.32</v>
      </c>
      <c r="O23" s="5">
        <v>481.32</v>
      </c>
      <c r="P23" s="5">
        <v>481.32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3850.560000000001</v>
      </c>
      <c r="E26" s="15">
        <v>320.88</v>
      </c>
      <c r="F26" s="15">
        <v>320.88</v>
      </c>
      <c r="G26" s="15">
        <v>320.88</v>
      </c>
      <c r="H26" s="15">
        <v>320.88</v>
      </c>
      <c r="I26" s="15">
        <v>320.88</v>
      </c>
      <c r="J26" s="15">
        <v>320.88</v>
      </c>
      <c r="K26" s="15">
        <v>320.88</v>
      </c>
      <c r="L26" s="15">
        <v>320.88</v>
      </c>
      <c r="M26" s="15">
        <v>320.88</v>
      </c>
      <c r="N26" s="15">
        <v>320.88</v>
      </c>
      <c r="O26" s="15">
        <v>320.88</v>
      </c>
      <c r="P26" s="15">
        <v>320.88</v>
      </c>
    </row>
    <row r="27" spans="1:16" ht="12.75">
      <c r="A27" s="14"/>
      <c r="B27" s="6" t="s">
        <v>52</v>
      </c>
      <c r="C27" s="15">
        <f>C17+C18+C19+C20+C21+C22+C23+C24+C25+C26</f>
        <v>39912.04</v>
      </c>
      <c r="E27" s="15">
        <f>E17+E18+E19+E20+E21+E22+E23+E24+E25+E26</f>
        <v>3108.54</v>
      </c>
      <c r="F27" s="15">
        <f aca="true" t="shared" si="1" ref="F27:P27">F17+F18+F19+F20+F21+F22+F23+F24+F25+F26</f>
        <v>3108.54</v>
      </c>
      <c r="G27" s="15">
        <f t="shared" si="1"/>
        <v>3108.54</v>
      </c>
      <c r="H27" s="15">
        <f t="shared" si="1"/>
        <v>3487.38</v>
      </c>
      <c r="I27" s="15">
        <f t="shared" si="1"/>
        <v>3487.38</v>
      </c>
      <c r="J27" s="15">
        <f t="shared" si="1"/>
        <v>2687.38</v>
      </c>
      <c r="K27" s="15">
        <f t="shared" si="1"/>
        <v>3487.38</v>
      </c>
      <c r="L27" s="15">
        <f t="shared" si="1"/>
        <v>3487.38</v>
      </c>
      <c r="M27" s="15">
        <f t="shared" si="1"/>
        <v>3487.38</v>
      </c>
      <c r="N27" s="15">
        <f t="shared" si="1"/>
        <v>3487.38</v>
      </c>
      <c r="O27" s="15">
        <f t="shared" si="1"/>
        <v>3487.38</v>
      </c>
      <c r="P27" s="15">
        <f t="shared" si="1"/>
        <v>3487.38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39912.04</v>
      </c>
      <c r="E33" s="17">
        <f>E27+E28</f>
        <v>3108.54</v>
      </c>
      <c r="F33" s="17">
        <f aca="true" t="shared" si="3" ref="F33:P33">F27+F28</f>
        <v>3108.54</v>
      </c>
      <c r="G33" s="17">
        <f t="shared" si="3"/>
        <v>3108.54</v>
      </c>
      <c r="H33" s="17">
        <f t="shared" si="3"/>
        <v>3487.38</v>
      </c>
      <c r="I33" s="17">
        <f t="shared" si="3"/>
        <v>3487.38</v>
      </c>
      <c r="J33" s="17">
        <f t="shared" si="3"/>
        <v>2687.38</v>
      </c>
      <c r="K33" s="17">
        <f t="shared" si="3"/>
        <v>3487.38</v>
      </c>
      <c r="L33" s="17">
        <f t="shared" si="3"/>
        <v>3487.38</v>
      </c>
      <c r="M33" s="17">
        <f t="shared" si="3"/>
        <v>3487.38</v>
      </c>
      <c r="N33" s="17">
        <f t="shared" si="3"/>
        <v>3487.38</v>
      </c>
      <c r="O33" s="17">
        <f t="shared" si="3"/>
        <v>3487.38</v>
      </c>
      <c r="P33" s="17">
        <f t="shared" si="3"/>
        <v>3487.38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31" sqref="B31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421875" style="0" customWidth="1"/>
    <col min="5" max="5" width="0.1367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473</v>
      </c>
      <c r="F1" s="1" t="s">
        <v>2</v>
      </c>
      <c r="G1" s="1" t="s">
        <v>3</v>
      </c>
    </row>
    <row r="2" spans="2:7" ht="12.75">
      <c r="B2" s="2" t="s">
        <v>476</v>
      </c>
      <c r="D2" s="1"/>
      <c r="E2" s="1" t="s">
        <v>5</v>
      </c>
      <c r="F2" s="1">
        <v>609.93</v>
      </c>
      <c r="G2" s="1">
        <v>321.02</v>
      </c>
    </row>
    <row r="3" spans="2:7" ht="12.75">
      <c r="B3" s="2" t="s">
        <v>6</v>
      </c>
      <c r="C3" s="1">
        <v>1177.62</v>
      </c>
      <c r="D3" s="1" t="s">
        <v>7</v>
      </c>
      <c r="E3" s="1" t="s">
        <v>8</v>
      </c>
      <c r="F3" s="1">
        <v>609.93</v>
      </c>
      <c r="G3" s="1">
        <v>427.39</v>
      </c>
    </row>
    <row r="4" spans="2:7" ht="12.75">
      <c r="B4" s="2" t="s">
        <v>68</v>
      </c>
      <c r="C4" s="3">
        <f>F14</f>
        <v>7319.160000000001</v>
      </c>
      <c r="D4" s="1" t="s">
        <v>7</v>
      </c>
      <c r="E4" s="1" t="s">
        <v>10</v>
      </c>
      <c r="F4" s="1">
        <v>609.93</v>
      </c>
      <c r="G4" s="1">
        <v>369.68</v>
      </c>
    </row>
    <row r="5" spans="2:7" ht="12.75">
      <c r="B5" s="2" t="s">
        <v>293</v>
      </c>
      <c r="C5" s="3">
        <f>G14+H14</f>
        <v>9142.65</v>
      </c>
      <c r="D5" s="1" t="s">
        <v>7</v>
      </c>
      <c r="E5" s="1" t="s">
        <v>12</v>
      </c>
      <c r="F5" s="1">
        <v>609.93</v>
      </c>
      <c r="G5" s="1">
        <v>369.68</v>
      </c>
    </row>
    <row r="6" spans="2:7" ht="12.75">
      <c r="B6" s="2" t="s">
        <v>13</v>
      </c>
      <c r="C6" s="1">
        <f>C8+C9</f>
        <v>7799.040000000001</v>
      </c>
      <c r="D6" s="1" t="s">
        <v>7</v>
      </c>
      <c r="E6" s="1" t="s">
        <v>14</v>
      </c>
      <c r="F6" s="1">
        <v>609.93</v>
      </c>
      <c r="G6" s="1">
        <v>369.68</v>
      </c>
    </row>
    <row r="7" spans="2:7" ht="12.75">
      <c r="B7" s="2" t="s">
        <v>15</v>
      </c>
      <c r="D7" s="1"/>
      <c r="E7" s="1" t="s">
        <v>16</v>
      </c>
      <c r="F7" s="1">
        <v>609.93</v>
      </c>
      <c r="G7" s="1">
        <v>369.68</v>
      </c>
    </row>
    <row r="8" spans="2:16" ht="12.75">
      <c r="B8" s="2" t="s">
        <v>17</v>
      </c>
      <c r="C8" s="3">
        <f>C27</f>
        <v>7799.040000000001</v>
      </c>
      <c r="D8" s="1" t="s">
        <v>7</v>
      </c>
      <c r="E8" s="3" t="s">
        <v>18</v>
      </c>
      <c r="F8" s="1">
        <v>609.93</v>
      </c>
      <c r="G8" s="1">
        <v>369.68</v>
      </c>
      <c r="H8" s="3"/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1">
        <f>C10+C11</f>
        <v>0</v>
      </c>
      <c r="D9" s="1" t="s">
        <v>7</v>
      </c>
      <c r="E9" s="1" t="s">
        <v>20</v>
      </c>
      <c r="F9" s="1">
        <v>609.93</v>
      </c>
      <c r="G9" s="1">
        <v>609.93</v>
      </c>
      <c r="H9" s="1">
        <v>3255.94</v>
      </c>
    </row>
    <row r="10" spans="2:7" ht="12.75">
      <c r="B10" s="2"/>
      <c r="D10" s="1"/>
      <c r="E10" s="1" t="s">
        <v>21</v>
      </c>
      <c r="F10" s="1">
        <v>609.93</v>
      </c>
      <c r="G10" s="1">
        <v>369.68</v>
      </c>
    </row>
    <row r="11" spans="2:7" ht="12.75">
      <c r="B11" s="2"/>
      <c r="D11" s="1"/>
      <c r="E11" s="1" t="s">
        <v>22</v>
      </c>
      <c r="F11" s="1">
        <v>609.93</v>
      </c>
      <c r="G11" s="1">
        <v>369.68</v>
      </c>
    </row>
    <row r="12" spans="2:7" ht="12.75">
      <c r="B12" s="2" t="s">
        <v>23</v>
      </c>
      <c r="C12" s="1">
        <v>1272.97</v>
      </c>
      <c r="D12" s="1" t="s">
        <v>7</v>
      </c>
      <c r="E12" s="1" t="s">
        <v>24</v>
      </c>
      <c r="F12" s="1">
        <v>609.93</v>
      </c>
      <c r="G12" s="1">
        <v>739.36</v>
      </c>
    </row>
    <row r="13" spans="2:7" ht="12.75">
      <c r="B13" s="2" t="s">
        <v>25</v>
      </c>
      <c r="C13" s="1">
        <f>C3+C5-C6</f>
        <v>2521.2299999999996</v>
      </c>
      <c r="D13" s="1" t="s">
        <v>7</v>
      </c>
      <c r="E13" s="1" t="s">
        <v>26</v>
      </c>
      <c r="F13" s="1">
        <v>609.93</v>
      </c>
      <c r="G13" s="1">
        <v>1201.25</v>
      </c>
    </row>
    <row r="14" spans="2:8" ht="12.75">
      <c r="B14" s="2"/>
      <c r="D14" s="1"/>
      <c r="F14" s="3">
        <f>F2+F3+F4+F5+F6+F7+F8+F9+F10+F11+F12+F13</f>
        <v>7319.160000000001</v>
      </c>
      <c r="G14" s="3">
        <f>G2+G3+G4+G5+G6+G7+G8+G9+G10+G11+G12+G13</f>
        <v>5886.709999999999</v>
      </c>
      <c r="H14" s="3">
        <f>H2+H3+H4+H5+H6+H7+H8+H9+H10+H11+H12+H13</f>
        <v>3255.94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67.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7" t="s">
        <v>32</v>
      </c>
      <c r="B17" s="8" t="s">
        <v>33</v>
      </c>
      <c r="C17" s="9">
        <f>E17+F17+G17+H17+I17+J17+K17+L17+M17+N17+O17+P17</f>
        <v>2521.560000000001</v>
      </c>
      <c r="E17" s="9">
        <v>210.13</v>
      </c>
      <c r="F17" s="9">
        <v>210.13</v>
      </c>
      <c r="G17" s="9">
        <v>210.13</v>
      </c>
      <c r="H17" s="9">
        <v>210.13</v>
      </c>
      <c r="I17" s="9">
        <v>210.13</v>
      </c>
      <c r="J17" s="9">
        <v>210.13</v>
      </c>
      <c r="K17" s="9">
        <v>210.13</v>
      </c>
      <c r="L17" s="9">
        <v>210.13</v>
      </c>
      <c r="M17" s="9">
        <v>210.13</v>
      </c>
      <c r="N17" s="9">
        <v>210.13</v>
      </c>
      <c r="O17" s="9">
        <v>210.13</v>
      </c>
      <c r="P17" s="9">
        <v>210.13</v>
      </c>
    </row>
    <row r="18" spans="1:16" ht="12.75">
      <c r="A18" s="10" t="s">
        <v>34</v>
      </c>
      <c r="B18" s="8" t="s">
        <v>35</v>
      </c>
      <c r="C18" s="9">
        <f aca="true" t="shared" si="0" ref="C18:C26">E18+F18+G18+H18+I18+J18+K18+L18+M18+N18+O18+P18</f>
        <v>84.96</v>
      </c>
      <c r="E18" s="9">
        <v>7.08</v>
      </c>
      <c r="F18" s="9">
        <v>7.08</v>
      </c>
      <c r="G18" s="9">
        <v>7.08</v>
      </c>
      <c r="H18" s="9">
        <v>7.08</v>
      </c>
      <c r="I18" s="9">
        <v>7.08</v>
      </c>
      <c r="J18" s="9">
        <v>7.08</v>
      </c>
      <c r="K18" s="9">
        <v>7.08</v>
      </c>
      <c r="L18" s="9">
        <v>7.08</v>
      </c>
      <c r="M18" s="9">
        <v>7.08</v>
      </c>
      <c r="N18" s="9">
        <v>7.08</v>
      </c>
      <c r="O18" s="9">
        <v>7.08</v>
      </c>
      <c r="P18" s="9">
        <v>7.08</v>
      </c>
    </row>
    <row r="19" spans="1:16" ht="12.75">
      <c r="A19" s="11" t="s">
        <v>36</v>
      </c>
      <c r="B19" s="12" t="s">
        <v>37</v>
      </c>
      <c r="C19" s="9">
        <f t="shared" si="0"/>
        <v>264.47999999999996</v>
      </c>
      <c r="E19" s="13">
        <v>22.04</v>
      </c>
      <c r="F19" s="13">
        <v>22.04</v>
      </c>
      <c r="G19" s="13">
        <v>22.04</v>
      </c>
      <c r="H19" s="13">
        <v>22.04</v>
      </c>
      <c r="I19" s="13">
        <v>22.04</v>
      </c>
      <c r="J19" s="13">
        <v>22.04</v>
      </c>
      <c r="K19" s="13">
        <v>22.04</v>
      </c>
      <c r="L19" s="13">
        <v>22.04</v>
      </c>
      <c r="M19" s="13">
        <v>22.04</v>
      </c>
      <c r="N19" s="13">
        <v>22.04</v>
      </c>
      <c r="O19" s="13">
        <v>22.04</v>
      </c>
      <c r="P19" s="13">
        <v>22.04</v>
      </c>
    </row>
    <row r="20" spans="1:16" ht="22.5">
      <c r="A20" s="4" t="s">
        <v>38</v>
      </c>
      <c r="B20" s="12" t="s">
        <v>39</v>
      </c>
      <c r="C20" s="9">
        <f t="shared" si="0"/>
        <v>1567.6799999999994</v>
      </c>
      <c r="E20" s="5">
        <v>130.64</v>
      </c>
      <c r="F20" s="5">
        <v>130.64</v>
      </c>
      <c r="G20" s="5">
        <v>130.64</v>
      </c>
      <c r="H20" s="5">
        <v>130.64</v>
      </c>
      <c r="I20" s="5">
        <v>130.64</v>
      </c>
      <c r="J20" s="5">
        <v>130.64</v>
      </c>
      <c r="K20" s="5">
        <v>130.64</v>
      </c>
      <c r="L20" s="5">
        <v>130.64</v>
      </c>
      <c r="M20" s="5">
        <v>130.64</v>
      </c>
      <c r="N20" s="5">
        <v>130.64</v>
      </c>
      <c r="O20" s="5">
        <v>130.64</v>
      </c>
      <c r="P20" s="5">
        <v>130.64</v>
      </c>
    </row>
    <row r="21" spans="1:16" ht="22.5">
      <c r="A21" s="4" t="s">
        <v>40</v>
      </c>
      <c r="B21" s="12" t="s">
        <v>41</v>
      </c>
      <c r="C21" s="9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14" t="s">
        <v>42</v>
      </c>
      <c r="B22" s="12" t="s">
        <v>475</v>
      </c>
      <c r="C22" s="9">
        <f t="shared" si="0"/>
        <v>1447.92</v>
      </c>
      <c r="E22" s="15">
        <v>82.64</v>
      </c>
      <c r="F22" s="15">
        <v>82.64</v>
      </c>
      <c r="G22" s="15">
        <v>82.64</v>
      </c>
      <c r="H22" s="15">
        <v>200</v>
      </c>
      <c r="I22" s="15">
        <v>200</v>
      </c>
      <c r="J22" s="15">
        <v>200</v>
      </c>
      <c r="K22" s="15">
        <v>200</v>
      </c>
      <c r="L22" s="15">
        <v>0</v>
      </c>
      <c r="M22" s="15">
        <v>0</v>
      </c>
      <c r="N22" s="15">
        <v>0</v>
      </c>
      <c r="O22" s="15">
        <v>200</v>
      </c>
      <c r="P22" s="15">
        <v>200</v>
      </c>
    </row>
    <row r="23" spans="1:16" ht="12.75">
      <c r="A23" s="14" t="s">
        <v>44</v>
      </c>
      <c r="B23" s="16" t="s">
        <v>45</v>
      </c>
      <c r="C23" s="9">
        <f t="shared" si="0"/>
        <v>1156.92</v>
      </c>
      <c r="E23" s="5">
        <v>94.44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177.08</v>
      </c>
      <c r="L23" s="5">
        <v>177.08</v>
      </c>
      <c r="M23" s="5">
        <v>177.08</v>
      </c>
      <c r="N23" s="5">
        <v>177.08</v>
      </c>
      <c r="O23" s="5">
        <v>177.08</v>
      </c>
      <c r="P23" s="5">
        <v>177.08</v>
      </c>
    </row>
    <row r="24" spans="1:16" ht="12.75">
      <c r="A24" s="4" t="s">
        <v>46</v>
      </c>
      <c r="B24" s="12" t="s">
        <v>47</v>
      </c>
      <c r="C24" s="9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2.5">
      <c r="A25" s="4" t="s">
        <v>48</v>
      </c>
      <c r="B25" s="12" t="s">
        <v>49</v>
      </c>
      <c r="C25" s="9">
        <f t="shared" si="0"/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33.75">
      <c r="A26" s="14" t="s">
        <v>50</v>
      </c>
      <c r="B26" s="6" t="s">
        <v>51</v>
      </c>
      <c r="C26" s="9">
        <f t="shared" si="0"/>
        <v>755.5200000000001</v>
      </c>
      <c r="E26" s="15">
        <v>62.96</v>
      </c>
      <c r="F26" s="15">
        <v>62.96</v>
      </c>
      <c r="G26" s="15">
        <v>62.96</v>
      </c>
      <c r="H26" s="15">
        <v>62.96</v>
      </c>
      <c r="I26" s="15">
        <v>62.96</v>
      </c>
      <c r="J26" s="15">
        <v>62.96</v>
      </c>
      <c r="K26" s="15">
        <v>62.96</v>
      </c>
      <c r="L26" s="15">
        <v>62.96</v>
      </c>
      <c r="M26" s="15">
        <v>62.96</v>
      </c>
      <c r="N26" s="15">
        <v>62.96</v>
      </c>
      <c r="O26" s="15">
        <v>62.96</v>
      </c>
      <c r="P26" s="15">
        <v>62.96</v>
      </c>
    </row>
    <row r="27" spans="1:16" ht="12.75">
      <c r="A27" s="14"/>
      <c r="B27" s="6" t="s">
        <v>52</v>
      </c>
      <c r="C27" s="15">
        <f>C17+C18+C19+C20+C21+C22+C23+C24+C25+C26</f>
        <v>7799.040000000001</v>
      </c>
      <c r="E27" s="15">
        <f>E17+E18+E19+E20+E21+E22+E23+E24+E25+E26</f>
        <v>609.9300000000001</v>
      </c>
      <c r="F27" s="15">
        <f aca="true" t="shared" si="1" ref="F27:P27">F17+F18+F19+F20+F21+F22+F23+F24+F25+F26</f>
        <v>515.49</v>
      </c>
      <c r="G27" s="15">
        <f t="shared" si="1"/>
        <v>515.49</v>
      </c>
      <c r="H27" s="15">
        <f t="shared" si="1"/>
        <v>632.85</v>
      </c>
      <c r="I27" s="15">
        <f t="shared" si="1"/>
        <v>632.85</v>
      </c>
      <c r="J27" s="15">
        <f t="shared" si="1"/>
        <v>632.85</v>
      </c>
      <c r="K27" s="15">
        <f t="shared" si="1"/>
        <v>809.9300000000001</v>
      </c>
      <c r="L27" s="15">
        <f t="shared" si="1"/>
        <v>609.9300000000001</v>
      </c>
      <c r="M27" s="15">
        <f t="shared" si="1"/>
        <v>609.9300000000001</v>
      </c>
      <c r="N27" s="15">
        <f t="shared" si="1"/>
        <v>609.9300000000001</v>
      </c>
      <c r="O27" s="15">
        <f t="shared" si="1"/>
        <v>809.9300000000001</v>
      </c>
      <c r="P27" s="15">
        <f t="shared" si="1"/>
        <v>809.9300000000001</v>
      </c>
    </row>
    <row r="28" spans="1:16" ht="12.75">
      <c r="A28" s="4" t="s">
        <v>53</v>
      </c>
      <c r="B28" s="5" t="s">
        <v>19</v>
      </c>
      <c r="C28" s="15">
        <f>C29+C30+C31+C32</f>
        <v>0</v>
      </c>
      <c r="E28" s="15">
        <f>E29+E30+E31+E32</f>
        <v>0</v>
      </c>
      <c r="F28" s="15">
        <f aca="true" t="shared" si="2" ref="F28:P28">F29+F30+F31+F32</f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4"/>
      <c r="B29" s="4"/>
      <c r="C29" s="9">
        <f>E29+F29+G29+H29+I29+J29+K29+L29+M29+N29+O29+P29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3"/>
      <c r="C30" s="9">
        <f>E30+F30+G30+H30+I30+J30+K30+L30+M30+N30+O30+P30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9">
        <f>E31+F31+G31+H31+I31+J31+K31+L31+M31+N31+O31+P31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 t="s">
        <v>56</v>
      </c>
      <c r="C33" s="17">
        <f>C27+C28</f>
        <v>7799.040000000001</v>
      </c>
      <c r="E33" s="17">
        <f>E27+E28</f>
        <v>609.9300000000001</v>
      </c>
      <c r="F33" s="17">
        <f aca="true" t="shared" si="3" ref="F33:P33">F27+F28</f>
        <v>515.49</v>
      </c>
      <c r="G33" s="17">
        <f t="shared" si="3"/>
        <v>515.49</v>
      </c>
      <c r="H33" s="17">
        <f t="shared" si="3"/>
        <v>632.85</v>
      </c>
      <c r="I33" s="17">
        <f t="shared" si="3"/>
        <v>632.85</v>
      </c>
      <c r="J33" s="17">
        <f t="shared" si="3"/>
        <v>632.85</v>
      </c>
      <c r="K33" s="17">
        <f t="shared" si="3"/>
        <v>809.9300000000001</v>
      </c>
      <c r="L33" s="17">
        <f t="shared" si="3"/>
        <v>609.9300000000001</v>
      </c>
      <c r="M33" s="17">
        <f t="shared" si="3"/>
        <v>609.9300000000001</v>
      </c>
      <c r="N33" s="17">
        <f t="shared" si="3"/>
        <v>609.9300000000001</v>
      </c>
      <c r="O33" s="17">
        <f t="shared" si="3"/>
        <v>809.9300000000001</v>
      </c>
      <c r="P33" s="17">
        <f t="shared" si="3"/>
        <v>809.9300000000001</v>
      </c>
    </row>
    <row r="35" ht="12.75">
      <c r="B35" s="18" t="s">
        <v>57</v>
      </c>
    </row>
    <row r="36" ht="12.75">
      <c r="B36" s="18"/>
    </row>
    <row r="37" ht="12.75">
      <c r="B37" s="18" t="s">
        <v>58</v>
      </c>
    </row>
    <row r="38" ht="12.75">
      <c r="B38" s="18"/>
    </row>
    <row r="39" ht="12.75">
      <c r="B39" s="18" t="s">
        <v>59</v>
      </c>
    </row>
    <row r="40" ht="12.75">
      <c r="B40" s="18"/>
    </row>
    <row r="41" ht="12.75">
      <c r="B41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C34" sqref="C34"/>
    </sheetView>
  </sheetViews>
  <sheetFormatPr defaultColWidth="9.140625" defaultRowHeight="12.75"/>
  <cols>
    <col min="1" max="1" width="5.00390625" style="0" customWidth="1"/>
    <col min="2" max="2" width="53.57421875" style="0" customWidth="1"/>
    <col min="3" max="3" width="16.140625" style="0" customWidth="1"/>
    <col min="4" max="4" width="20.57421875" style="0" customWidth="1"/>
    <col min="5" max="5" width="10.421875" style="0" hidden="1" customWidth="1"/>
    <col min="6" max="16" width="9.140625" style="0" hidden="1" customWidth="1"/>
  </cols>
  <sheetData>
    <row r="1" spans="1:16" ht="12.75">
      <c r="A1" s="1"/>
      <c r="B1" s="2" t="s">
        <v>477</v>
      </c>
      <c r="C1" s="1"/>
      <c r="D1" s="1"/>
      <c r="E1" s="1" t="s">
        <v>478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479</v>
      </c>
      <c r="C2" s="1"/>
      <c r="D2" s="1"/>
      <c r="E2" s="1" t="s">
        <v>5</v>
      </c>
      <c r="F2" s="1">
        <v>63228.57</v>
      </c>
      <c r="G2" s="1">
        <v>31122.56</v>
      </c>
      <c r="H2" s="1">
        <v>478.42</v>
      </c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6</v>
      </c>
      <c r="C3" s="1">
        <v>-141045.22</v>
      </c>
      <c r="D3" s="1" t="s">
        <v>7</v>
      </c>
      <c r="E3" s="1" t="s">
        <v>8</v>
      </c>
      <c r="F3" s="1">
        <v>63141.79</v>
      </c>
      <c r="G3" s="1">
        <v>48732.74</v>
      </c>
      <c r="H3" s="1">
        <v>6646.4</v>
      </c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426</v>
      </c>
      <c r="C4" s="3">
        <f>F14</f>
        <v>689823.8200000001</v>
      </c>
      <c r="D4" s="1" t="s">
        <v>7</v>
      </c>
      <c r="E4" s="1" t="s">
        <v>10</v>
      </c>
      <c r="F4" s="1">
        <v>63107.4</v>
      </c>
      <c r="G4" s="1">
        <v>75680.98</v>
      </c>
      <c r="H4" s="1">
        <v>1265.66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11</v>
      </c>
      <c r="C5" s="3">
        <f>G14+H14</f>
        <v>645790.1299999999</v>
      </c>
      <c r="D5" s="1" t="s">
        <v>7</v>
      </c>
      <c r="E5" s="1" t="s">
        <v>12</v>
      </c>
      <c r="F5" s="1">
        <v>63107.4</v>
      </c>
      <c r="G5" s="1">
        <v>43128.35</v>
      </c>
      <c r="H5" s="1">
        <v>1992.23</v>
      </c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13</v>
      </c>
      <c r="C6" s="1">
        <f>C8+C9</f>
        <v>738561.2999999999</v>
      </c>
      <c r="D6" s="1" t="s">
        <v>7</v>
      </c>
      <c r="E6" s="1" t="s">
        <v>14</v>
      </c>
      <c r="F6" s="1">
        <v>63068.16</v>
      </c>
      <c r="G6" s="1">
        <v>50061.26</v>
      </c>
      <c r="H6" s="1">
        <v>3284.87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15</v>
      </c>
      <c r="C7" s="1"/>
      <c r="D7" s="1"/>
      <c r="E7" s="1" t="s">
        <v>16</v>
      </c>
      <c r="F7" s="1">
        <v>59583.27</v>
      </c>
      <c r="G7" s="1">
        <v>78119.34</v>
      </c>
      <c r="H7" s="1">
        <v>6139.2</v>
      </c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17</v>
      </c>
      <c r="C8" s="3">
        <f>C25</f>
        <v>738561.2999999999</v>
      </c>
      <c r="D8" s="1" t="s">
        <v>7</v>
      </c>
      <c r="E8" s="3" t="s">
        <v>18</v>
      </c>
      <c r="F8" s="3">
        <v>62948.02</v>
      </c>
      <c r="G8" s="3">
        <v>52604.4</v>
      </c>
      <c r="H8" s="3">
        <v>4301.41</v>
      </c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2" t="s">
        <v>19</v>
      </c>
      <c r="C9" s="1"/>
      <c r="D9" s="1" t="s">
        <v>7</v>
      </c>
      <c r="E9" s="1" t="s">
        <v>20</v>
      </c>
      <c r="F9" s="1">
        <v>62927.64</v>
      </c>
      <c r="G9" s="1">
        <v>52996.6</v>
      </c>
      <c r="H9" s="1">
        <v>4442.16</v>
      </c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2" t="s">
        <v>228</v>
      </c>
      <c r="C10" s="1">
        <v>1440</v>
      </c>
      <c r="D10" s="1" t="s">
        <v>7</v>
      </c>
      <c r="E10" s="1" t="s">
        <v>21</v>
      </c>
      <c r="F10" s="1">
        <v>62927.64</v>
      </c>
      <c r="G10" s="1">
        <v>44430.55</v>
      </c>
      <c r="H10" s="1">
        <v>2844.46</v>
      </c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22</v>
      </c>
      <c r="F11" s="1">
        <v>62900.12</v>
      </c>
      <c r="G11" s="1">
        <v>60117.9</v>
      </c>
      <c r="H11" s="1">
        <v>4192.61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 t="s">
        <v>23</v>
      </c>
      <c r="C12" s="1">
        <v>179144.94</v>
      </c>
      <c r="D12" s="1" t="s">
        <v>7</v>
      </c>
      <c r="E12" s="1" t="s">
        <v>24</v>
      </c>
      <c r="F12" s="1">
        <v>62883.81</v>
      </c>
      <c r="G12" s="1">
        <v>49751.32</v>
      </c>
      <c r="H12" s="1">
        <v>1017.67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25</v>
      </c>
      <c r="C13" s="3">
        <f>C3+C5+C10-C6</f>
        <v>-232376.39</v>
      </c>
      <c r="D13" s="1" t="s">
        <v>7</v>
      </c>
      <c r="E13" s="1" t="s">
        <v>26</v>
      </c>
      <c r="F13" s="1"/>
      <c r="G13" s="1">
        <v>22060.27</v>
      </c>
      <c r="H13" s="1">
        <v>378.77</v>
      </c>
      <c r="I13" s="1"/>
      <c r="J13" s="1"/>
      <c r="K13" s="1"/>
      <c r="L13" s="1"/>
      <c r="M13" s="1"/>
      <c r="N13" s="1"/>
      <c r="O13" s="1"/>
      <c r="P13" s="1"/>
    </row>
    <row r="14" spans="1:8" ht="12.75">
      <c r="A14" s="1"/>
      <c r="B14" s="38"/>
      <c r="C14" s="38"/>
      <c r="D14" s="38"/>
      <c r="F14" s="3">
        <f>F2+F3+F4+F5+F6+F7+F8+F9+F10+F11+F12+F13</f>
        <v>689823.8200000001</v>
      </c>
      <c r="G14" s="3">
        <f>G2+G3+G4+G5+G6+G7+G8+G9+G10+G11+G12+G13</f>
        <v>608806.2699999999</v>
      </c>
      <c r="H14" s="3">
        <f>H2+H3+H4+H5+H6+H7+H8+H9+H10+H11+H12+H13</f>
        <v>36983.85999999999</v>
      </c>
    </row>
    <row r="16" spans="2:16" ht="12.75">
      <c r="B16" s="25" t="s">
        <v>30</v>
      </c>
      <c r="C16" s="25" t="s">
        <v>31</v>
      </c>
      <c r="D16" s="39"/>
      <c r="E16" s="1" t="s">
        <v>28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</row>
    <row r="17" spans="2:16" ht="12.75">
      <c r="B17" s="25"/>
      <c r="C17" s="25"/>
      <c r="D17" s="39"/>
      <c r="E17" s="6" t="s">
        <v>5</v>
      </c>
      <c r="F17" s="6" t="s">
        <v>8</v>
      </c>
      <c r="G17" s="6" t="s">
        <v>10</v>
      </c>
      <c r="H17" s="6" t="s">
        <v>12</v>
      </c>
      <c r="I17" s="6" t="s">
        <v>14</v>
      </c>
      <c r="J17" s="6" t="s">
        <v>16</v>
      </c>
      <c r="K17" s="6" t="s">
        <v>18</v>
      </c>
      <c r="L17" s="6" t="s">
        <v>20</v>
      </c>
      <c r="M17" s="6" t="s">
        <v>21</v>
      </c>
      <c r="N17" s="6" t="s">
        <v>22</v>
      </c>
      <c r="O17" s="6" t="s">
        <v>24</v>
      </c>
      <c r="P17" s="6" t="s">
        <v>26</v>
      </c>
    </row>
    <row r="18" spans="2:16" ht="12.75">
      <c r="B18" s="25" t="s">
        <v>83</v>
      </c>
      <c r="C18" s="25">
        <f>E18+F18+G18+H18+I18+J18+K18+L18+M18+N18+O18+P18</f>
        <v>88986.37</v>
      </c>
      <c r="D18" s="39"/>
      <c r="E18" s="9">
        <v>8089.67</v>
      </c>
      <c r="F18" s="9">
        <v>8089.67</v>
      </c>
      <c r="G18" s="9">
        <v>8089.67</v>
      </c>
      <c r="H18" s="9">
        <v>8089.67</v>
      </c>
      <c r="I18" s="9">
        <v>8089.67</v>
      </c>
      <c r="J18" s="9">
        <v>8089.67</v>
      </c>
      <c r="K18" s="9">
        <v>8089.67</v>
      </c>
      <c r="L18" s="9">
        <v>8089.67</v>
      </c>
      <c r="M18" s="9">
        <v>8089.67</v>
      </c>
      <c r="N18" s="9">
        <v>8089.67</v>
      </c>
      <c r="O18" s="9">
        <v>8089.67</v>
      </c>
      <c r="P18" s="9"/>
    </row>
    <row r="19" spans="2:16" ht="12.75">
      <c r="B19" s="25" t="s">
        <v>84</v>
      </c>
      <c r="C19" s="25">
        <f aca="true" t="shared" si="0" ref="C19:C24">E19+F19+G19+H19+I19+J19+K19+L19+M19+N19+O19+P19</f>
        <v>64885</v>
      </c>
      <c r="D19" s="39"/>
      <c r="E19" s="9">
        <v>3415</v>
      </c>
      <c r="F19" s="9">
        <v>3415</v>
      </c>
      <c r="G19" s="9">
        <v>3415</v>
      </c>
      <c r="H19" s="9">
        <v>6830</v>
      </c>
      <c r="I19" s="9">
        <v>6830</v>
      </c>
      <c r="J19" s="9">
        <v>6830</v>
      </c>
      <c r="K19" s="9">
        <v>6830</v>
      </c>
      <c r="L19" s="9">
        <v>6830</v>
      </c>
      <c r="M19" s="9">
        <v>6830</v>
      </c>
      <c r="N19" s="9">
        <v>6830</v>
      </c>
      <c r="O19" s="9">
        <v>6830</v>
      </c>
      <c r="P19" s="9"/>
    </row>
    <row r="20" spans="2:16" ht="12.75">
      <c r="B20" s="25" t="s">
        <v>85</v>
      </c>
      <c r="C20" s="25">
        <f t="shared" si="0"/>
        <v>150130.41999999998</v>
      </c>
      <c r="D20" s="39"/>
      <c r="E20" s="13">
        <v>13648.22</v>
      </c>
      <c r="F20" s="13">
        <v>13648.22</v>
      </c>
      <c r="G20" s="13">
        <v>13648.22</v>
      </c>
      <c r="H20" s="13">
        <v>13648.22</v>
      </c>
      <c r="I20" s="13">
        <v>13648.22</v>
      </c>
      <c r="J20" s="13">
        <v>13648.22</v>
      </c>
      <c r="K20" s="13">
        <v>13648.22</v>
      </c>
      <c r="L20" s="13">
        <v>13648.22</v>
      </c>
      <c r="M20" s="13">
        <v>13648.22</v>
      </c>
      <c r="N20" s="13">
        <v>13648.22</v>
      </c>
      <c r="O20" s="13">
        <v>13648.22</v>
      </c>
      <c r="P20" s="13"/>
    </row>
    <row r="21" spans="2:16" ht="12.75">
      <c r="B21" s="26" t="s">
        <v>86</v>
      </c>
      <c r="C21" s="25">
        <f t="shared" si="0"/>
        <v>134298.55999999997</v>
      </c>
      <c r="D21" s="39"/>
      <c r="E21" s="5">
        <v>12208.96</v>
      </c>
      <c r="F21" s="5">
        <v>12208.96</v>
      </c>
      <c r="G21" s="5">
        <v>12208.96</v>
      </c>
      <c r="H21" s="5">
        <v>12208.96</v>
      </c>
      <c r="I21" s="5">
        <v>12208.96</v>
      </c>
      <c r="J21" s="5">
        <v>12208.96</v>
      </c>
      <c r="K21" s="5">
        <v>12208.96</v>
      </c>
      <c r="L21" s="5">
        <v>12208.96</v>
      </c>
      <c r="M21" s="5">
        <v>12208.96</v>
      </c>
      <c r="N21" s="5">
        <v>12208.96</v>
      </c>
      <c r="O21" s="5">
        <v>12208.96</v>
      </c>
      <c r="P21" s="5"/>
    </row>
    <row r="22" spans="2:16" ht="12.75">
      <c r="B22" s="25" t="s">
        <v>480</v>
      </c>
      <c r="C22" s="25">
        <f t="shared" si="0"/>
        <v>24566.849999999995</v>
      </c>
      <c r="D22" s="39"/>
      <c r="E22" s="5">
        <v>2233.35</v>
      </c>
      <c r="F22" s="5">
        <v>2233.35</v>
      </c>
      <c r="G22" s="5">
        <v>2233.35</v>
      </c>
      <c r="H22" s="5">
        <v>2233.35</v>
      </c>
      <c r="I22" s="5">
        <v>2233.35</v>
      </c>
      <c r="J22" s="5">
        <v>2233.35</v>
      </c>
      <c r="K22" s="5">
        <v>2233.35</v>
      </c>
      <c r="L22" s="5">
        <v>2233.35</v>
      </c>
      <c r="M22" s="5">
        <v>2233.35</v>
      </c>
      <c r="N22" s="5">
        <v>2233.35</v>
      </c>
      <c r="O22" s="5">
        <v>2233.35</v>
      </c>
      <c r="P22" s="5"/>
    </row>
    <row r="23" spans="2:16" ht="12.75">
      <c r="B23" s="26" t="s">
        <v>481</v>
      </c>
      <c r="C23" s="25">
        <f t="shared" si="0"/>
        <v>186161.79999999996</v>
      </c>
      <c r="D23" s="39"/>
      <c r="E23" s="15">
        <v>16923.8</v>
      </c>
      <c r="F23" s="15">
        <v>16923.8</v>
      </c>
      <c r="G23" s="15">
        <v>16923.8</v>
      </c>
      <c r="H23" s="15">
        <v>16923.8</v>
      </c>
      <c r="I23" s="15">
        <v>16923.8</v>
      </c>
      <c r="J23" s="15">
        <v>16923.8</v>
      </c>
      <c r="K23" s="15">
        <v>16923.8</v>
      </c>
      <c r="L23" s="15">
        <v>16923.8</v>
      </c>
      <c r="M23" s="15">
        <v>16923.8</v>
      </c>
      <c r="N23" s="15">
        <v>16923.8</v>
      </c>
      <c r="O23" s="15">
        <v>16923.8</v>
      </c>
      <c r="P23" s="15"/>
    </row>
    <row r="24" spans="2:16" ht="12.75">
      <c r="B24" s="25" t="s">
        <v>482</v>
      </c>
      <c r="C24" s="25">
        <f t="shared" si="0"/>
        <v>89532.30000000002</v>
      </c>
      <c r="D24" s="39"/>
      <c r="E24" s="5">
        <v>8139.3</v>
      </c>
      <c r="F24" s="5">
        <v>8139.3</v>
      </c>
      <c r="G24" s="5">
        <v>8139.3</v>
      </c>
      <c r="H24" s="5">
        <v>8139.3</v>
      </c>
      <c r="I24" s="5">
        <v>8139.3</v>
      </c>
      <c r="J24" s="5">
        <v>8139.3</v>
      </c>
      <c r="K24" s="5">
        <v>8139.3</v>
      </c>
      <c r="L24" s="5">
        <v>8139.3</v>
      </c>
      <c r="M24" s="5">
        <v>8139.3</v>
      </c>
      <c r="N24" s="5">
        <v>8139.3</v>
      </c>
      <c r="O24" s="5">
        <v>8139.3</v>
      </c>
      <c r="P24" s="5"/>
    </row>
    <row r="25" spans="2:16" ht="12.75">
      <c r="B25" s="25" t="s">
        <v>87</v>
      </c>
      <c r="C25" s="25">
        <f>SUM(C18:C24)</f>
        <v>738561.2999999999</v>
      </c>
      <c r="D25" s="39"/>
      <c r="E25" s="5">
        <f>SUM(E18:E24)</f>
        <v>64658.3</v>
      </c>
      <c r="F25" s="5">
        <f aca="true" t="shared" si="1" ref="F25:P25">SUM(F18:F24)</f>
        <v>64658.3</v>
      </c>
      <c r="G25" s="5">
        <f t="shared" si="1"/>
        <v>64658.3</v>
      </c>
      <c r="H25" s="5">
        <f t="shared" si="1"/>
        <v>68073.3</v>
      </c>
      <c r="I25" s="5">
        <f t="shared" si="1"/>
        <v>68073.3</v>
      </c>
      <c r="J25" s="5">
        <f t="shared" si="1"/>
        <v>68073.3</v>
      </c>
      <c r="K25" s="5">
        <f t="shared" si="1"/>
        <v>68073.3</v>
      </c>
      <c r="L25" s="5">
        <f t="shared" si="1"/>
        <v>68073.3</v>
      </c>
      <c r="M25" s="5">
        <f t="shared" si="1"/>
        <v>68073.3</v>
      </c>
      <c r="N25" s="5">
        <f t="shared" si="1"/>
        <v>68073.3</v>
      </c>
      <c r="O25" s="5">
        <f t="shared" si="1"/>
        <v>68073.3</v>
      </c>
      <c r="P25" s="5">
        <f t="shared" si="1"/>
        <v>0</v>
      </c>
    </row>
    <row r="26" spans="5:17" ht="12.7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9"/>
    </row>
    <row r="27" spans="1:17" ht="12.75">
      <c r="A27" s="1"/>
      <c r="B27" s="1" t="s">
        <v>483</v>
      </c>
      <c r="C27" s="1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9"/>
    </row>
    <row r="28" spans="1:17" ht="12.75">
      <c r="A28" s="1"/>
      <c r="B28" s="1" t="s">
        <v>484</v>
      </c>
      <c r="C28" s="1"/>
      <c r="D28" s="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/>
    </row>
    <row r="29" spans="1:17" ht="12.75">
      <c r="A29" s="1"/>
      <c r="B29" s="1" t="s">
        <v>485</v>
      </c>
      <c r="C29" s="1"/>
      <c r="D29" s="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9"/>
    </row>
    <row r="30" spans="1:17" ht="12.75">
      <c r="A30" s="1"/>
      <c r="B30" s="1" t="s">
        <v>486</v>
      </c>
      <c r="C30" s="1"/>
      <c r="D30" s="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9"/>
    </row>
    <row r="31" spans="1:17" ht="12.75">
      <c r="A31" s="1"/>
      <c r="B31" s="1" t="s">
        <v>486</v>
      </c>
      <c r="C31" s="1"/>
      <c r="D31" s="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9"/>
    </row>
    <row r="32" spans="1:17" ht="12.75">
      <c r="A32" s="1"/>
      <c r="B32" s="1" t="s">
        <v>486</v>
      </c>
      <c r="C32" s="1"/>
      <c r="D32" s="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9"/>
    </row>
    <row r="33" spans="1:4" ht="12.75">
      <c r="A33" s="1"/>
      <c r="B33" s="1" t="s">
        <v>486</v>
      </c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 t="s">
        <v>487</v>
      </c>
      <c r="C35" s="1" t="s">
        <v>488</v>
      </c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 t="s">
        <v>488</v>
      </c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 t="s">
        <v>488</v>
      </c>
      <c r="D39" s="1"/>
    </row>
    <row r="40" spans="1:4" ht="12.75">
      <c r="A40" s="1"/>
      <c r="B40" s="1"/>
      <c r="C40" s="1"/>
      <c r="D40" s="1"/>
    </row>
    <row r="41" spans="1:4" ht="12.75">
      <c r="A41" s="1"/>
      <c r="B41" s="1" t="s">
        <v>489</v>
      </c>
      <c r="C41" s="1" t="s">
        <v>488</v>
      </c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 t="s">
        <v>488</v>
      </c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 t="s">
        <v>488</v>
      </c>
      <c r="D45" s="1"/>
    </row>
    <row r="46" ht="12.75">
      <c r="A46" s="1"/>
    </row>
  </sheetData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5.00390625" style="0" customWidth="1"/>
    <col min="2" max="2" width="53.57421875" style="0" customWidth="1"/>
    <col min="3" max="3" width="16.140625" style="0" customWidth="1"/>
    <col min="4" max="4" width="21.00390625" style="0" customWidth="1"/>
    <col min="5" max="5" width="10.421875" style="0" hidden="1" customWidth="1"/>
    <col min="6" max="16" width="9.140625" style="0" hidden="1" customWidth="1"/>
  </cols>
  <sheetData>
    <row r="1" spans="1:16" ht="12.75">
      <c r="A1" s="1"/>
      <c r="B1" s="2" t="s">
        <v>477</v>
      </c>
      <c r="C1" s="1"/>
      <c r="D1" s="1"/>
      <c r="E1" s="1" t="s">
        <v>648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646</v>
      </c>
      <c r="C2" s="1"/>
      <c r="D2" s="1"/>
      <c r="E2" s="1" t="s">
        <v>5</v>
      </c>
      <c r="F2" s="1">
        <v>1663.62</v>
      </c>
      <c r="G2" s="1">
        <v>637.28</v>
      </c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6</v>
      </c>
      <c r="C3" s="1">
        <v>-1829.48</v>
      </c>
      <c r="D3" s="1" t="s">
        <v>7</v>
      </c>
      <c r="E3" s="1" t="s">
        <v>8</v>
      </c>
      <c r="F3" s="1">
        <v>1663.62</v>
      </c>
      <c r="G3" s="1">
        <v>2171.64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647</v>
      </c>
      <c r="C4" s="3">
        <f>F14</f>
        <v>19963.43999999999</v>
      </c>
      <c r="D4" s="1" t="s">
        <v>7</v>
      </c>
      <c r="E4" s="1" t="s">
        <v>10</v>
      </c>
      <c r="F4" s="1">
        <v>1663.62</v>
      </c>
      <c r="G4" s="1">
        <v>1334.12</v>
      </c>
      <c r="H4" s="1">
        <v>239.77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11</v>
      </c>
      <c r="C5" s="3">
        <f>G14+H14</f>
        <v>17971.21</v>
      </c>
      <c r="D5" s="1" t="s">
        <v>7</v>
      </c>
      <c r="E5" s="1" t="s">
        <v>12</v>
      </c>
      <c r="F5" s="1">
        <v>1663.62</v>
      </c>
      <c r="G5" s="1">
        <v>837.01</v>
      </c>
      <c r="H5" s="1">
        <v>536.09</v>
      </c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13</v>
      </c>
      <c r="C6" s="1">
        <f>C8+C9</f>
        <v>19963.440000000002</v>
      </c>
      <c r="D6" s="1" t="s">
        <v>7</v>
      </c>
      <c r="E6" s="1" t="s">
        <v>14</v>
      </c>
      <c r="F6" s="1">
        <v>1663.62</v>
      </c>
      <c r="G6" s="1">
        <v>597.24</v>
      </c>
      <c r="H6" s="1">
        <v>455.16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15</v>
      </c>
      <c r="C7" s="1"/>
      <c r="D7" s="1"/>
      <c r="E7" s="1" t="s">
        <v>16</v>
      </c>
      <c r="F7" s="1">
        <v>1663.62</v>
      </c>
      <c r="G7" s="1">
        <v>1323.8</v>
      </c>
      <c r="H7" s="1">
        <v>455.16</v>
      </c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17</v>
      </c>
      <c r="C8" s="3">
        <f>C23</f>
        <v>19963.440000000002</v>
      </c>
      <c r="D8" s="1" t="s">
        <v>7</v>
      </c>
      <c r="E8" s="3" t="s">
        <v>18</v>
      </c>
      <c r="F8" s="1">
        <v>1663.62</v>
      </c>
      <c r="G8" s="3">
        <v>813.82</v>
      </c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2"/>
      <c r="C9" s="1"/>
      <c r="D9" s="1"/>
      <c r="E9" s="1" t="s">
        <v>20</v>
      </c>
      <c r="F9" s="1">
        <v>1663.62</v>
      </c>
      <c r="G9" s="1">
        <v>1608.72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2"/>
      <c r="C10" s="1"/>
      <c r="D10" s="1"/>
      <c r="E10" s="1" t="s">
        <v>21</v>
      </c>
      <c r="F10" s="1">
        <v>1663.62</v>
      </c>
      <c r="G10" s="1">
        <v>2101.68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22</v>
      </c>
      <c r="F11" s="1">
        <v>1663.62</v>
      </c>
      <c r="G11" s="1">
        <v>1418.39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 t="s">
        <v>23</v>
      </c>
      <c r="C12" s="1">
        <v>2709.63</v>
      </c>
      <c r="D12" s="1" t="s">
        <v>7</v>
      </c>
      <c r="E12" s="1" t="s">
        <v>24</v>
      </c>
      <c r="F12" s="1">
        <v>1663.62</v>
      </c>
      <c r="G12" s="1">
        <v>2567.07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25</v>
      </c>
      <c r="C13" s="3">
        <f>C3+C5+C10-C6</f>
        <v>-3821.7100000000028</v>
      </c>
      <c r="D13" s="1" t="s">
        <v>7</v>
      </c>
      <c r="E13" s="1" t="s">
        <v>26</v>
      </c>
      <c r="F13" s="1">
        <v>1663.62</v>
      </c>
      <c r="G13" s="1">
        <v>874.26</v>
      </c>
      <c r="H13" s="1"/>
      <c r="I13" s="1"/>
      <c r="J13" s="1"/>
      <c r="K13" s="1"/>
      <c r="L13" s="1"/>
      <c r="M13" s="1"/>
      <c r="N13" s="1"/>
      <c r="O13" s="1"/>
      <c r="P13" s="1"/>
    </row>
    <row r="14" spans="1:8" ht="12.75">
      <c r="A14" s="1"/>
      <c r="B14" s="38"/>
      <c r="C14" s="38"/>
      <c r="D14" s="38"/>
      <c r="F14" s="3">
        <f>F2+F3+F4+F5+F6+F7+F8+F9+F10+F11+F12+F13</f>
        <v>19963.43999999999</v>
      </c>
      <c r="G14" s="3">
        <f>G2+G3+G4+G5+G6+G7+G8+G9+G10+G11+G12+G13</f>
        <v>16285.029999999999</v>
      </c>
      <c r="H14" s="3">
        <f>H2+H3+H4+H5+H6+H7+H8+H9+H10+H11+H12+H13</f>
        <v>1686.18</v>
      </c>
    </row>
    <row r="16" spans="2:16" ht="12.75">
      <c r="B16" s="25" t="s">
        <v>30</v>
      </c>
      <c r="C16" s="25" t="s">
        <v>31</v>
      </c>
      <c r="D16" s="39"/>
      <c r="E16" s="1" t="s">
        <v>28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</row>
    <row r="17" spans="2:16" ht="12.75">
      <c r="B17" s="25"/>
      <c r="C17" s="25"/>
      <c r="D17" s="39"/>
      <c r="E17" s="6" t="s">
        <v>5</v>
      </c>
      <c r="F17" s="6" t="s">
        <v>8</v>
      </c>
      <c r="G17" s="6" t="s">
        <v>10</v>
      </c>
      <c r="H17" s="6" t="s">
        <v>12</v>
      </c>
      <c r="I17" s="6" t="s">
        <v>14</v>
      </c>
      <c r="J17" s="6" t="s">
        <v>16</v>
      </c>
      <c r="K17" s="6" t="s">
        <v>18</v>
      </c>
      <c r="L17" s="6" t="s">
        <v>20</v>
      </c>
      <c r="M17" s="6" t="s">
        <v>21</v>
      </c>
      <c r="N17" s="6" t="s">
        <v>22</v>
      </c>
      <c r="O17" s="6" t="s">
        <v>24</v>
      </c>
      <c r="P17" s="6" t="s">
        <v>26</v>
      </c>
    </row>
    <row r="18" spans="2:16" ht="12.75">
      <c r="B18" s="25" t="s">
        <v>83</v>
      </c>
      <c r="C18" s="25">
        <f>E18+F18+G18+H18+I18+J18+K18+L18+M18+N18+O18+P18</f>
        <v>3067.320000000001</v>
      </c>
      <c r="D18" s="39"/>
      <c r="E18" s="25">
        <v>255.61</v>
      </c>
      <c r="F18" s="25">
        <v>255.61</v>
      </c>
      <c r="G18" s="25">
        <v>255.61</v>
      </c>
      <c r="H18" s="25">
        <v>255.61</v>
      </c>
      <c r="I18" s="25">
        <v>255.61</v>
      </c>
      <c r="J18" s="25">
        <v>255.61</v>
      </c>
      <c r="K18" s="25">
        <v>255.61</v>
      </c>
      <c r="L18" s="25">
        <v>255.61</v>
      </c>
      <c r="M18" s="25">
        <v>255.61</v>
      </c>
      <c r="N18" s="25">
        <v>255.61</v>
      </c>
      <c r="O18" s="25">
        <v>255.61</v>
      </c>
      <c r="P18" s="25">
        <v>255.61</v>
      </c>
    </row>
    <row r="19" spans="2:16" ht="12.75">
      <c r="B19" s="25" t="s">
        <v>84</v>
      </c>
      <c r="C19" s="25">
        <f>E19+F19+G19+H19+I19+J19+K19+L19+M19+N19+O19+P19</f>
        <v>1661.5200000000002</v>
      </c>
      <c r="D19" s="39"/>
      <c r="E19" s="25">
        <v>138.46</v>
      </c>
      <c r="F19" s="25">
        <v>138.46</v>
      </c>
      <c r="G19" s="25">
        <v>138.46</v>
      </c>
      <c r="H19" s="25">
        <v>138.46</v>
      </c>
      <c r="I19" s="25">
        <v>138.46</v>
      </c>
      <c r="J19" s="25">
        <v>138.46</v>
      </c>
      <c r="K19" s="25">
        <v>138.46</v>
      </c>
      <c r="L19" s="25">
        <v>138.46</v>
      </c>
      <c r="M19" s="25">
        <v>138.46</v>
      </c>
      <c r="N19" s="25">
        <v>138.46</v>
      </c>
      <c r="O19" s="25">
        <v>138.46</v>
      </c>
      <c r="P19" s="25">
        <v>138.46</v>
      </c>
    </row>
    <row r="20" spans="2:16" ht="12.75">
      <c r="B20" s="25" t="s">
        <v>85</v>
      </c>
      <c r="C20" s="25">
        <f>E20+F20+G20+H20+I20+J20+K20+L20+M20+N20+O20+P20</f>
        <v>6518.160000000001</v>
      </c>
      <c r="D20" s="39"/>
      <c r="E20" s="25">
        <v>543.18</v>
      </c>
      <c r="F20" s="25">
        <v>543.18</v>
      </c>
      <c r="G20" s="25">
        <v>543.18</v>
      </c>
      <c r="H20" s="25">
        <v>543.18</v>
      </c>
      <c r="I20" s="25">
        <v>543.18</v>
      </c>
      <c r="J20" s="25">
        <v>543.18</v>
      </c>
      <c r="K20" s="25">
        <v>543.18</v>
      </c>
      <c r="L20" s="25">
        <v>543.18</v>
      </c>
      <c r="M20" s="25">
        <v>543.18</v>
      </c>
      <c r="N20" s="25">
        <v>543.18</v>
      </c>
      <c r="O20" s="25">
        <v>543.18</v>
      </c>
      <c r="P20" s="25">
        <v>543.18</v>
      </c>
    </row>
    <row r="21" spans="2:16" ht="12.75">
      <c r="B21" s="26" t="s">
        <v>86</v>
      </c>
      <c r="C21" s="25">
        <f>E21+F21+G21+H21+I21+J21+K21+L21+M21+N21+O21+P21</f>
        <v>6824.879999999998</v>
      </c>
      <c r="D21" s="39"/>
      <c r="E21" s="25">
        <v>568.74</v>
      </c>
      <c r="F21" s="25">
        <v>568.74</v>
      </c>
      <c r="G21" s="25">
        <v>568.74</v>
      </c>
      <c r="H21" s="25">
        <v>568.74</v>
      </c>
      <c r="I21" s="25">
        <v>568.74</v>
      </c>
      <c r="J21" s="25">
        <v>568.74</v>
      </c>
      <c r="K21" s="25">
        <v>568.74</v>
      </c>
      <c r="L21" s="25">
        <v>568.74</v>
      </c>
      <c r="M21" s="25">
        <v>568.74</v>
      </c>
      <c r="N21" s="25">
        <v>568.74</v>
      </c>
      <c r="O21" s="25">
        <v>568.74</v>
      </c>
      <c r="P21" s="25">
        <v>568.74</v>
      </c>
    </row>
    <row r="22" spans="2:16" ht="12.75">
      <c r="B22" s="26" t="s">
        <v>490</v>
      </c>
      <c r="C22" s="25">
        <f>E22+F22+G22+H22+I22+J22+K22+L22+M22+N22+O22+P22</f>
        <v>1891.5600000000004</v>
      </c>
      <c r="D22" s="39"/>
      <c r="E22" s="25">
        <v>157.63</v>
      </c>
      <c r="F22" s="25">
        <v>157.63</v>
      </c>
      <c r="G22" s="25">
        <v>157.63</v>
      </c>
      <c r="H22" s="25">
        <v>157.63</v>
      </c>
      <c r="I22" s="25">
        <v>157.63</v>
      </c>
      <c r="J22" s="25">
        <v>157.63</v>
      </c>
      <c r="K22" s="25">
        <v>157.63</v>
      </c>
      <c r="L22" s="25">
        <v>157.63</v>
      </c>
      <c r="M22" s="25">
        <v>157.63</v>
      </c>
      <c r="N22" s="25">
        <v>157.63</v>
      </c>
      <c r="O22" s="25">
        <v>157.63</v>
      </c>
      <c r="P22" s="25">
        <v>157.63</v>
      </c>
    </row>
    <row r="23" spans="2:16" ht="12.75">
      <c r="B23" s="25" t="s">
        <v>87</v>
      </c>
      <c r="C23" s="25">
        <f>SUM(C18:C22)</f>
        <v>19963.440000000002</v>
      </c>
      <c r="D23" s="39"/>
      <c r="E23" s="5">
        <f>SUM(E18:E22)</f>
        <v>1663.62</v>
      </c>
      <c r="F23" s="5">
        <f>SUM(F18:F22)</f>
        <v>1663.62</v>
      </c>
      <c r="G23" s="5">
        <f>SUM(G18:G22)</f>
        <v>1663.62</v>
      </c>
      <c r="H23" s="5">
        <f>SUM(H18:H22)</f>
        <v>1663.62</v>
      </c>
      <c r="I23" s="5">
        <f>SUM(I18:I22)</f>
        <v>1663.62</v>
      </c>
      <c r="J23" s="5">
        <f>SUM(J18:J22)</f>
        <v>1663.62</v>
      </c>
      <c r="K23" s="5">
        <f>SUM(K18:K22)</f>
        <v>1663.62</v>
      </c>
      <c r="L23" s="5">
        <f>SUM(L18:L22)</f>
        <v>1663.62</v>
      </c>
      <c r="M23" s="5">
        <f>SUM(M18:M22)</f>
        <v>1663.62</v>
      </c>
      <c r="N23" s="5">
        <f>SUM(N18:N22)</f>
        <v>1663.62</v>
      </c>
      <c r="O23" s="5">
        <f>SUM(O18:O22)</f>
        <v>1663.62</v>
      </c>
      <c r="P23" s="5">
        <f>SUM(P18:P22)</f>
        <v>1663.62</v>
      </c>
    </row>
    <row r="24" spans="5:17" ht="12.75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9"/>
    </row>
    <row r="25" spans="1:17" ht="12.75">
      <c r="A25" s="1"/>
      <c r="B25" s="1" t="s">
        <v>483</v>
      </c>
      <c r="C25" s="1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9"/>
    </row>
    <row r="26" spans="1:17" ht="12.75">
      <c r="A26" s="1"/>
      <c r="B26" s="1" t="s">
        <v>484</v>
      </c>
      <c r="C26" s="1"/>
      <c r="D26" s="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9"/>
    </row>
    <row r="27" spans="1:17" ht="12.75">
      <c r="A27" s="1"/>
      <c r="B27" s="1" t="s">
        <v>485</v>
      </c>
      <c r="C27" s="1"/>
      <c r="D27" s="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9"/>
    </row>
    <row r="28" spans="1:17" ht="12.75">
      <c r="A28" s="1"/>
      <c r="B28" s="1" t="s">
        <v>486</v>
      </c>
      <c r="C28" s="1"/>
      <c r="D28" s="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/>
    </row>
    <row r="29" spans="1:17" ht="12.75">
      <c r="A29" s="1"/>
      <c r="B29" s="1" t="s">
        <v>486</v>
      </c>
      <c r="C29" s="1"/>
      <c r="D29" s="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9"/>
    </row>
    <row r="30" spans="1:17" ht="12.75">
      <c r="A30" s="1"/>
      <c r="B30" s="1" t="s">
        <v>486</v>
      </c>
      <c r="C30" s="1"/>
      <c r="D30" s="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9"/>
    </row>
    <row r="31" spans="1:4" ht="12.75">
      <c r="A31" s="1"/>
      <c r="B31" s="1" t="s">
        <v>486</v>
      </c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 t="s">
        <v>487</v>
      </c>
      <c r="C33" s="1" t="s">
        <v>488</v>
      </c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 t="s">
        <v>488</v>
      </c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 t="s">
        <v>488</v>
      </c>
      <c r="D37" s="1"/>
    </row>
    <row r="38" spans="1:4" ht="12.75">
      <c r="A38" s="1"/>
      <c r="B38" s="1"/>
      <c r="C38" s="1"/>
      <c r="D38" s="1"/>
    </row>
    <row r="39" spans="1:4" ht="12.75">
      <c r="A39" s="1"/>
      <c r="B39" s="1" t="s">
        <v>489</v>
      </c>
      <c r="C39" s="1" t="s">
        <v>488</v>
      </c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 t="s">
        <v>488</v>
      </c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 t="s">
        <v>488</v>
      </c>
      <c r="D43" s="1"/>
    </row>
    <row r="44" ht="12.75">
      <c r="A44" s="1"/>
    </row>
  </sheetData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B37" sqref="B37"/>
    </sheetView>
  </sheetViews>
  <sheetFormatPr defaultColWidth="9.140625" defaultRowHeight="12.75"/>
  <cols>
    <col min="1" max="1" width="5.00390625" style="0" customWidth="1"/>
    <col min="2" max="2" width="53.57421875" style="0" customWidth="1"/>
    <col min="3" max="3" width="16.140625" style="0" customWidth="1"/>
    <col min="4" max="4" width="20.8515625" style="0" customWidth="1"/>
    <col min="5" max="5" width="10.421875" style="0" hidden="1" customWidth="1"/>
    <col min="6" max="16" width="9.140625" style="0" hidden="1" customWidth="1"/>
  </cols>
  <sheetData>
    <row r="1" spans="1:16" ht="12.75">
      <c r="A1" s="1"/>
      <c r="B1" s="2" t="s">
        <v>477</v>
      </c>
      <c r="C1" s="1"/>
      <c r="D1" s="1"/>
      <c r="E1" s="1" t="s">
        <v>648</v>
      </c>
      <c r="F1" s="1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 t="s">
        <v>649</v>
      </c>
      <c r="C2" s="1"/>
      <c r="D2" s="1"/>
      <c r="E2" s="1" t="s">
        <v>5</v>
      </c>
      <c r="F2" s="1">
        <v>1470.62</v>
      </c>
      <c r="G2" s="1">
        <v>619.12</v>
      </c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2" t="s">
        <v>6</v>
      </c>
      <c r="C3" s="1">
        <v>-3604.31</v>
      </c>
      <c r="D3" s="1" t="s">
        <v>7</v>
      </c>
      <c r="E3" s="1" t="s">
        <v>8</v>
      </c>
      <c r="F3" s="1">
        <v>1470.62</v>
      </c>
      <c r="G3" s="1">
        <v>2590.67</v>
      </c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 t="s">
        <v>647</v>
      </c>
      <c r="C4" s="3">
        <f>F14</f>
        <v>17647.439999999995</v>
      </c>
      <c r="D4" s="1" t="s">
        <v>7</v>
      </c>
      <c r="E4" s="1" t="s">
        <v>10</v>
      </c>
      <c r="F4" s="1">
        <v>1470.62</v>
      </c>
      <c r="G4" s="1">
        <v>0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" t="s">
        <v>11</v>
      </c>
      <c r="C5" s="3">
        <f>G14+H14</f>
        <v>16437.95</v>
      </c>
      <c r="D5" s="1" t="s">
        <v>7</v>
      </c>
      <c r="E5" s="1" t="s">
        <v>12</v>
      </c>
      <c r="F5" s="1">
        <v>1470.62</v>
      </c>
      <c r="G5" s="1">
        <v>2885.78</v>
      </c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2" t="s">
        <v>13</v>
      </c>
      <c r="C6" s="1">
        <f>C8+C9</f>
        <v>17647.56</v>
      </c>
      <c r="D6" s="1" t="s">
        <v>7</v>
      </c>
      <c r="E6" s="1" t="s">
        <v>14</v>
      </c>
      <c r="F6" s="1">
        <v>1470.62</v>
      </c>
      <c r="G6" s="1">
        <v>405.34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2" t="s">
        <v>15</v>
      </c>
      <c r="C7" s="1"/>
      <c r="D7" s="1"/>
      <c r="E7" s="1" t="s">
        <v>16</v>
      </c>
      <c r="F7" s="1">
        <v>1470.62</v>
      </c>
      <c r="G7" s="1">
        <v>3284.49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2" t="s">
        <v>17</v>
      </c>
      <c r="C8" s="3">
        <f>C23</f>
        <v>17647.56</v>
      </c>
      <c r="D8" s="1" t="s">
        <v>7</v>
      </c>
      <c r="E8" s="3" t="s">
        <v>18</v>
      </c>
      <c r="F8" s="1">
        <v>1470.62</v>
      </c>
      <c r="G8" s="3">
        <v>1036.38</v>
      </c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1"/>
      <c r="B9" s="2"/>
      <c r="C9" s="1"/>
      <c r="D9" s="1"/>
      <c r="E9" s="1" t="s">
        <v>20</v>
      </c>
      <c r="F9" s="1">
        <v>1470.62</v>
      </c>
      <c r="G9" s="1">
        <v>1008.27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2"/>
      <c r="C10" s="1"/>
      <c r="D10" s="1"/>
      <c r="E10" s="1" t="s">
        <v>21</v>
      </c>
      <c r="F10" s="1">
        <v>1470.62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2"/>
      <c r="C11" s="1"/>
      <c r="D11" s="1"/>
      <c r="E11" s="1" t="s">
        <v>22</v>
      </c>
      <c r="F11" s="1">
        <v>1470.62</v>
      </c>
      <c r="G11" s="1">
        <v>2591.36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2" t="s">
        <v>23</v>
      </c>
      <c r="C12" s="1">
        <v>5740.22</v>
      </c>
      <c r="D12" s="1" t="s">
        <v>7</v>
      </c>
      <c r="E12" s="1" t="s">
        <v>24</v>
      </c>
      <c r="F12" s="1">
        <v>1470.62</v>
      </c>
      <c r="G12" s="1">
        <v>405.34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" t="s">
        <v>25</v>
      </c>
      <c r="C13" s="3">
        <f>C3+C5+C10-C6</f>
        <v>-4813.92</v>
      </c>
      <c r="D13" s="1" t="s">
        <v>7</v>
      </c>
      <c r="E13" s="1" t="s">
        <v>26</v>
      </c>
      <c r="F13" s="1">
        <v>1470.62</v>
      </c>
      <c r="G13" s="1">
        <v>1611.2</v>
      </c>
      <c r="H13" s="1"/>
      <c r="I13" s="1"/>
      <c r="J13" s="1"/>
      <c r="K13" s="1"/>
      <c r="L13" s="1"/>
      <c r="M13" s="1"/>
      <c r="N13" s="1"/>
      <c r="O13" s="1"/>
      <c r="P13" s="1"/>
    </row>
    <row r="14" spans="1:8" ht="12.75">
      <c r="A14" s="1"/>
      <c r="B14" s="38"/>
      <c r="C14" s="38"/>
      <c r="D14" s="38"/>
      <c r="F14" s="3">
        <f>F2+F3+F4+F5+F6+F7+F8+F9+F10+F11+F12+F13</f>
        <v>17647.439999999995</v>
      </c>
      <c r="G14" s="3">
        <f>G2+G3+G4+G5+G6+G7+G8+G9+G10+G11+G12+G13</f>
        <v>16437.95</v>
      </c>
      <c r="H14" s="3">
        <f>H2+H3+H4+H5+H6+H7+H8+H9+H10+H11+H12+H13</f>
        <v>0</v>
      </c>
    </row>
    <row r="16" spans="2:16" ht="12.75">
      <c r="B16" s="25" t="s">
        <v>30</v>
      </c>
      <c r="C16" s="25" t="s">
        <v>31</v>
      </c>
      <c r="D16" s="39"/>
      <c r="E16" s="1" t="s">
        <v>28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</row>
    <row r="17" spans="2:16" ht="12.75">
      <c r="B17" s="25"/>
      <c r="C17" s="25"/>
      <c r="D17" s="39"/>
      <c r="E17" s="6" t="s">
        <v>5</v>
      </c>
      <c r="F17" s="6" t="s">
        <v>8</v>
      </c>
      <c r="G17" s="6" t="s">
        <v>10</v>
      </c>
      <c r="H17" s="6" t="s">
        <v>12</v>
      </c>
      <c r="I17" s="6" t="s">
        <v>14</v>
      </c>
      <c r="J17" s="6" t="s">
        <v>16</v>
      </c>
      <c r="K17" s="6" t="s">
        <v>18</v>
      </c>
      <c r="L17" s="6" t="s">
        <v>20</v>
      </c>
      <c r="M17" s="6" t="s">
        <v>21</v>
      </c>
      <c r="N17" s="6" t="s">
        <v>22</v>
      </c>
      <c r="O17" s="6" t="s">
        <v>24</v>
      </c>
      <c r="P17" s="6" t="s">
        <v>26</v>
      </c>
    </row>
    <row r="18" spans="2:16" ht="12.75">
      <c r="B18" s="25" t="s">
        <v>83</v>
      </c>
      <c r="C18" s="25">
        <f>E18+F18+G18+H18+I18+J18+K18+L18+M18+N18+O18+P18</f>
        <v>2711.52</v>
      </c>
      <c r="D18" s="39"/>
      <c r="E18" s="25">
        <v>225.96</v>
      </c>
      <c r="F18" s="25">
        <v>225.96</v>
      </c>
      <c r="G18" s="25">
        <v>225.96</v>
      </c>
      <c r="H18" s="25">
        <v>225.96</v>
      </c>
      <c r="I18" s="25">
        <v>225.96</v>
      </c>
      <c r="J18" s="25">
        <v>225.96</v>
      </c>
      <c r="K18" s="25">
        <v>225.96</v>
      </c>
      <c r="L18" s="25">
        <v>225.96</v>
      </c>
      <c r="M18" s="25">
        <v>225.96</v>
      </c>
      <c r="N18" s="25">
        <v>225.96</v>
      </c>
      <c r="O18" s="25">
        <v>225.96</v>
      </c>
      <c r="P18" s="25">
        <v>225.96</v>
      </c>
    </row>
    <row r="19" spans="2:16" ht="12.75">
      <c r="B19" s="25" t="s">
        <v>84</v>
      </c>
      <c r="C19" s="25">
        <f>E19+F19+G19+H19+I19+J19+K19+L19+M19+N19+O19+P19</f>
        <v>1468.8000000000002</v>
      </c>
      <c r="D19" s="39"/>
      <c r="E19" s="25">
        <v>122.4</v>
      </c>
      <c r="F19" s="25">
        <v>122.4</v>
      </c>
      <c r="G19" s="25">
        <v>122.4</v>
      </c>
      <c r="H19" s="25">
        <v>122.4</v>
      </c>
      <c r="I19" s="25">
        <v>122.4</v>
      </c>
      <c r="J19" s="25">
        <v>122.4</v>
      </c>
      <c r="K19" s="25">
        <v>122.4</v>
      </c>
      <c r="L19" s="25">
        <v>122.4</v>
      </c>
      <c r="M19" s="25">
        <v>122.4</v>
      </c>
      <c r="N19" s="25">
        <v>122.4</v>
      </c>
      <c r="O19" s="25">
        <v>122.4</v>
      </c>
      <c r="P19" s="25">
        <v>122.4</v>
      </c>
    </row>
    <row r="20" spans="2:16" ht="12.75">
      <c r="B20" s="25" t="s">
        <v>85</v>
      </c>
      <c r="C20" s="25">
        <f>E20+F20+G20+H20+I20+J20+K20+L20+M20+N20+O20+P20</f>
        <v>5762.04</v>
      </c>
      <c r="D20" s="39"/>
      <c r="E20" s="25">
        <v>480.17</v>
      </c>
      <c r="F20" s="25">
        <v>480.17</v>
      </c>
      <c r="G20" s="25">
        <v>480.17</v>
      </c>
      <c r="H20" s="25">
        <v>480.17</v>
      </c>
      <c r="I20" s="25">
        <v>480.17</v>
      </c>
      <c r="J20" s="25">
        <v>480.17</v>
      </c>
      <c r="K20" s="25">
        <v>480.17</v>
      </c>
      <c r="L20" s="25">
        <v>480.17</v>
      </c>
      <c r="M20" s="25">
        <v>480.17</v>
      </c>
      <c r="N20" s="25">
        <v>480.17</v>
      </c>
      <c r="O20" s="25">
        <v>480.17</v>
      </c>
      <c r="P20" s="25">
        <v>480.17</v>
      </c>
    </row>
    <row r="21" spans="2:16" ht="12.75">
      <c r="B21" s="26" t="s">
        <v>86</v>
      </c>
      <c r="C21" s="25">
        <f>E21+F21+G21+H21+I21+J21+K21+L21+M21+N21+O21+P21</f>
        <v>6033.120000000002</v>
      </c>
      <c r="D21" s="39"/>
      <c r="E21" s="25">
        <v>502.76</v>
      </c>
      <c r="F21" s="25">
        <v>502.76</v>
      </c>
      <c r="G21" s="25">
        <v>502.76</v>
      </c>
      <c r="H21" s="25">
        <v>502.76</v>
      </c>
      <c r="I21" s="25">
        <v>502.76</v>
      </c>
      <c r="J21" s="25">
        <v>502.76</v>
      </c>
      <c r="K21" s="25">
        <v>502.76</v>
      </c>
      <c r="L21" s="25">
        <v>502.76</v>
      </c>
      <c r="M21" s="25">
        <v>502.76</v>
      </c>
      <c r="N21" s="25">
        <v>502.76</v>
      </c>
      <c r="O21" s="25">
        <v>502.76</v>
      </c>
      <c r="P21" s="25">
        <v>502.76</v>
      </c>
    </row>
    <row r="22" spans="2:16" ht="12.75">
      <c r="B22" s="26" t="s">
        <v>490</v>
      </c>
      <c r="C22" s="25">
        <f>E22+F22+G22+H22+I22+J22+K22+L22+M22+N22+O22+P22</f>
        <v>1672.0799999999997</v>
      </c>
      <c r="D22" s="39"/>
      <c r="E22" s="25">
        <v>139.34</v>
      </c>
      <c r="F22" s="25">
        <v>139.34</v>
      </c>
      <c r="G22" s="25">
        <v>139.34</v>
      </c>
      <c r="H22" s="25">
        <v>139.34</v>
      </c>
      <c r="I22" s="25">
        <v>139.34</v>
      </c>
      <c r="J22" s="25">
        <v>139.34</v>
      </c>
      <c r="K22" s="25">
        <v>139.34</v>
      </c>
      <c r="L22" s="25">
        <v>139.34</v>
      </c>
      <c r="M22" s="25">
        <v>139.34</v>
      </c>
      <c r="N22" s="25">
        <v>139.34</v>
      </c>
      <c r="O22" s="25">
        <v>139.34</v>
      </c>
      <c r="P22" s="25">
        <v>139.34</v>
      </c>
    </row>
    <row r="23" spans="2:16" ht="12.75">
      <c r="B23" s="25" t="s">
        <v>87</v>
      </c>
      <c r="C23" s="25">
        <f>SUM(C18:C22)</f>
        <v>17647.56</v>
      </c>
      <c r="D23" s="39"/>
      <c r="E23" s="5">
        <f>SUM(E18:E22)</f>
        <v>1470.6299999999999</v>
      </c>
      <c r="F23" s="5">
        <f>SUM(F18:F22)</f>
        <v>1470.6299999999999</v>
      </c>
      <c r="G23" s="5">
        <f>SUM(G18:G22)</f>
        <v>1470.6299999999999</v>
      </c>
      <c r="H23" s="5">
        <f>SUM(H18:H22)</f>
        <v>1470.6299999999999</v>
      </c>
      <c r="I23" s="5">
        <f>SUM(I18:I22)</f>
        <v>1470.6299999999999</v>
      </c>
      <c r="J23" s="5">
        <f>SUM(J18:J22)</f>
        <v>1470.6299999999999</v>
      </c>
      <c r="K23" s="5">
        <f>SUM(K18:K22)</f>
        <v>1470.6299999999999</v>
      </c>
      <c r="L23" s="5">
        <f>SUM(L18:L22)</f>
        <v>1470.6299999999999</v>
      </c>
      <c r="M23" s="5">
        <f>SUM(M18:M22)</f>
        <v>1470.6299999999999</v>
      </c>
      <c r="N23" s="5">
        <f>SUM(N18:N22)</f>
        <v>1470.6299999999999</v>
      </c>
      <c r="O23" s="5">
        <f>SUM(O18:O22)</f>
        <v>1470.6299999999999</v>
      </c>
      <c r="P23" s="5">
        <f>SUM(P18:P22)</f>
        <v>1470.6299999999999</v>
      </c>
    </row>
    <row r="24" spans="5:17" ht="12.75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9"/>
    </row>
    <row r="25" spans="1:17" ht="12.75">
      <c r="A25" s="1"/>
      <c r="B25" s="1" t="s">
        <v>483</v>
      </c>
      <c r="C25" s="1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9"/>
    </row>
    <row r="26" spans="1:17" ht="12.75">
      <c r="A26" s="1"/>
      <c r="B26" s="1" t="s">
        <v>484</v>
      </c>
      <c r="C26" s="1"/>
      <c r="D26" s="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9"/>
    </row>
    <row r="27" spans="1:17" ht="12.75">
      <c r="A27" s="1"/>
      <c r="B27" s="1" t="s">
        <v>485</v>
      </c>
      <c r="C27" s="1"/>
      <c r="D27" s="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9"/>
    </row>
    <row r="28" spans="1:17" ht="12.75">
      <c r="A28" s="1"/>
      <c r="B28" s="1" t="s">
        <v>486</v>
      </c>
      <c r="C28" s="1"/>
      <c r="D28" s="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/>
    </row>
    <row r="29" spans="1:17" ht="12.75">
      <c r="A29" s="1"/>
      <c r="B29" s="1" t="s">
        <v>486</v>
      </c>
      <c r="C29" s="1"/>
      <c r="D29" s="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9"/>
    </row>
    <row r="30" spans="1:17" ht="12.75">
      <c r="A30" s="1"/>
      <c r="B30" s="1" t="s">
        <v>486</v>
      </c>
      <c r="C30" s="1"/>
      <c r="D30" s="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9"/>
    </row>
    <row r="31" spans="1:4" ht="12.75">
      <c r="A31" s="1"/>
      <c r="B31" s="1" t="s">
        <v>486</v>
      </c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 t="s">
        <v>487</v>
      </c>
      <c r="C33" s="1" t="s">
        <v>488</v>
      </c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 t="s">
        <v>488</v>
      </c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 t="s">
        <v>488</v>
      </c>
      <c r="D37" s="1"/>
    </row>
    <row r="38" spans="1:4" ht="12.75">
      <c r="A38" s="1"/>
      <c r="B38" s="1"/>
      <c r="C38" s="1"/>
      <c r="D38" s="1"/>
    </row>
    <row r="39" spans="1:4" ht="12.75">
      <c r="A39" s="1"/>
      <c r="B39" s="1" t="s">
        <v>489</v>
      </c>
      <c r="C39" s="1" t="s">
        <v>488</v>
      </c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 t="s">
        <v>488</v>
      </c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 t="s">
        <v>488</v>
      </c>
      <c r="D43" s="1"/>
    </row>
    <row r="44" ht="12.75">
      <c r="A44" s="1"/>
    </row>
  </sheetData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B1">
      <selection activeCell="B28" sqref="B28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491</v>
      </c>
      <c r="F1" s="1" t="s">
        <v>2</v>
      </c>
      <c r="G1" s="1" t="s">
        <v>3</v>
      </c>
    </row>
    <row r="2" spans="2:7" ht="12.75">
      <c r="B2" s="2" t="s">
        <v>492</v>
      </c>
      <c r="D2" s="1"/>
      <c r="E2" s="1" t="s">
        <v>5</v>
      </c>
      <c r="F2" s="1">
        <v>18246.49</v>
      </c>
      <c r="G2" s="1">
        <v>5973.14</v>
      </c>
    </row>
    <row r="3" spans="2:7" ht="12.75">
      <c r="B3" s="2" t="s">
        <v>6</v>
      </c>
      <c r="C3" s="1">
        <v>64276.31</v>
      </c>
      <c r="D3" s="1" t="s">
        <v>7</v>
      </c>
      <c r="E3" s="1" t="s">
        <v>8</v>
      </c>
      <c r="F3" s="1">
        <v>18310.64</v>
      </c>
      <c r="G3" s="1">
        <v>13412.32</v>
      </c>
    </row>
    <row r="4" spans="2:7" ht="12.75">
      <c r="B4" s="2" t="s">
        <v>68</v>
      </c>
      <c r="C4" s="3">
        <f>F14</f>
        <v>219663.53000000003</v>
      </c>
      <c r="D4" s="1" t="s">
        <v>7</v>
      </c>
      <c r="E4" s="1" t="s">
        <v>10</v>
      </c>
      <c r="F4" s="1">
        <v>18310.64</v>
      </c>
      <c r="G4" s="1">
        <v>23553.89</v>
      </c>
    </row>
    <row r="5" spans="2:7" ht="12.75">
      <c r="B5" s="2" t="s">
        <v>70</v>
      </c>
      <c r="C5" s="3">
        <f>G14+H14</f>
        <v>205318.04</v>
      </c>
      <c r="D5" s="1" t="s">
        <v>7</v>
      </c>
      <c r="E5" s="1" t="s">
        <v>12</v>
      </c>
      <c r="F5" s="1">
        <v>18310.64</v>
      </c>
      <c r="G5" s="1">
        <v>14548.24</v>
      </c>
    </row>
    <row r="6" spans="2:7" ht="12.75">
      <c r="B6" s="2" t="s">
        <v>13</v>
      </c>
      <c r="C6" s="1">
        <f>C8+C9</f>
        <v>252276.7</v>
      </c>
      <c r="D6" s="1" t="s">
        <v>7</v>
      </c>
      <c r="E6" s="1" t="s">
        <v>14</v>
      </c>
      <c r="F6" s="1">
        <v>18310.64</v>
      </c>
      <c r="G6" s="1">
        <v>19189.77</v>
      </c>
    </row>
    <row r="7" spans="2:8" ht="12.75">
      <c r="B7" s="2" t="s">
        <v>15</v>
      </c>
      <c r="D7" s="1"/>
      <c r="E7" s="1" t="s">
        <v>16</v>
      </c>
      <c r="F7" s="1">
        <v>18310.64</v>
      </c>
      <c r="G7" s="1">
        <v>22476.61</v>
      </c>
      <c r="H7" s="1">
        <v>313.16</v>
      </c>
    </row>
    <row r="8" spans="2:16" ht="12.75">
      <c r="B8" s="2" t="s">
        <v>17</v>
      </c>
      <c r="C8" s="3">
        <f>C29</f>
        <v>238787.7</v>
      </c>
      <c r="D8" s="1" t="s">
        <v>7</v>
      </c>
      <c r="E8" s="3" t="s">
        <v>18</v>
      </c>
      <c r="F8" s="3">
        <v>18310.64</v>
      </c>
      <c r="G8" s="3">
        <v>11004.94</v>
      </c>
      <c r="H8" s="3">
        <v>124.81</v>
      </c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13489</v>
      </c>
      <c r="D9" s="1" t="s">
        <v>7</v>
      </c>
      <c r="E9" s="1" t="s">
        <v>20</v>
      </c>
      <c r="F9" s="1">
        <v>18310.64</v>
      </c>
      <c r="G9" s="1">
        <v>22060.81</v>
      </c>
    </row>
    <row r="10" spans="2:8" ht="12.75">
      <c r="B10" s="2"/>
      <c r="D10" s="1"/>
      <c r="E10" s="1" t="s">
        <v>21</v>
      </c>
      <c r="F10" s="1">
        <v>18310.64</v>
      </c>
      <c r="G10" s="1">
        <v>13746.01</v>
      </c>
      <c r="H10" s="1">
        <v>889.81</v>
      </c>
    </row>
    <row r="11" spans="2:7" ht="12.75">
      <c r="B11" s="2"/>
      <c r="D11" s="1"/>
      <c r="E11" s="1" t="s">
        <v>22</v>
      </c>
      <c r="F11" s="1">
        <v>18310.64</v>
      </c>
      <c r="G11" s="1">
        <v>23449.13</v>
      </c>
    </row>
    <row r="12" spans="2:7" ht="12.75">
      <c r="B12" s="2" t="s">
        <v>23</v>
      </c>
      <c r="C12" s="1">
        <v>90510.77</v>
      </c>
      <c r="D12" s="1" t="s">
        <v>7</v>
      </c>
      <c r="E12" s="1" t="s">
        <v>24</v>
      </c>
      <c r="F12" s="1">
        <v>18310.64</v>
      </c>
      <c r="G12" s="1">
        <v>10410.97</v>
      </c>
    </row>
    <row r="13" spans="2:7" ht="12.75">
      <c r="B13" s="2" t="s">
        <v>25</v>
      </c>
      <c r="C13" s="1">
        <f>C3+C5-C6</f>
        <v>17317.649999999965</v>
      </c>
      <c r="D13" s="1" t="s">
        <v>7</v>
      </c>
      <c r="E13" s="1" t="s">
        <v>26</v>
      </c>
      <c r="F13" s="1">
        <v>18310.64</v>
      </c>
      <c r="G13" s="1">
        <v>24164.43</v>
      </c>
    </row>
    <row r="14" spans="2:8" ht="12.75">
      <c r="B14" s="2"/>
      <c r="D14" s="1"/>
      <c r="F14" s="3">
        <f>F2+F3+F4+F5+F6+F7+F8+F9+F10+F11+F12+F13</f>
        <v>219663.53000000003</v>
      </c>
      <c r="G14" s="3">
        <f>G2+G3+G4+G5+G6+G7+G8+G9+G10+G11+G12+G13</f>
        <v>203990.26</v>
      </c>
      <c r="H14" s="3">
        <f>H2+H3+H4+H5+H6+H7+H8+H9+H10+H11+H12+H13</f>
        <v>1327.78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53633.64000000001</v>
      </c>
      <c r="E17" s="9">
        <v>4469.47</v>
      </c>
      <c r="F17" s="9">
        <v>4469.47</v>
      </c>
      <c r="G17" s="9">
        <v>4469.47</v>
      </c>
      <c r="H17" s="9">
        <v>4469.47</v>
      </c>
      <c r="I17" s="9">
        <v>4469.47</v>
      </c>
      <c r="J17" s="9">
        <v>4469.47</v>
      </c>
      <c r="K17" s="9">
        <v>4469.47</v>
      </c>
      <c r="L17" s="9">
        <v>4469.47</v>
      </c>
      <c r="M17" s="9">
        <v>4469.47</v>
      </c>
      <c r="N17" s="9">
        <v>4469.47</v>
      </c>
      <c r="O17" s="9">
        <v>4469.47</v>
      </c>
      <c r="P17" s="9">
        <v>4469.47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1658.76</v>
      </c>
      <c r="E18" s="9">
        <v>138.23</v>
      </c>
      <c r="F18" s="9">
        <v>138.23</v>
      </c>
      <c r="G18" s="9">
        <v>138.23</v>
      </c>
      <c r="H18" s="9">
        <v>138.23</v>
      </c>
      <c r="I18" s="9">
        <v>138.23</v>
      </c>
      <c r="J18" s="9">
        <v>138.23</v>
      </c>
      <c r="K18" s="9">
        <v>138.23</v>
      </c>
      <c r="L18" s="9">
        <v>138.23</v>
      </c>
      <c r="M18" s="9">
        <v>138.23</v>
      </c>
      <c r="N18" s="9">
        <v>138.23</v>
      </c>
      <c r="O18" s="9">
        <v>138.23</v>
      </c>
      <c r="P18" s="9">
        <v>138.23</v>
      </c>
    </row>
    <row r="19" spans="1:16" ht="12.75">
      <c r="A19" s="21">
        <v>3</v>
      </c>
      <c r="B19" s="12" t="s">
        <v>37</v>
      </c>
      <c r="C19" s="9">
        <f t="shared" si="0"/>
        <v>4730.550000000001</v>
      </c>
      <c r="E19" s="13">
        <v>430.05</v>
      </c>
      <c r="F19" s="13">
        <v>0</v>
      </c>
      <c r="G19" s="13">
        <v>430.05</v>
      </c>
      <c r="H19" s="13">
        <v>430.05</v>
      </c>
      <c r="I19" s="13">
        <v>430.05</v>
      </c>
      <c r="J19" s="13">
        <v>430.05</v>
      </c>
      <c r="K19" s="13">
        <v>430.05</v>
      </c>
      <c r="L19" s="13">
        <v>430.05</v>
      </c>
      <c r="M19" s="13">
        <v>430.05</v>
      </c>
      <c r="N19" s="13">
        <v>430.05</v>
      </c>
      <c r="O19" s="13">
        <v>430.05</v>
      </c>
      <c r="P19" s="13">
        <v>430.05</v>
      </c>
    </row>
    <row r="20" spans="1:16" ht="12.75">
      <c r="A20" s="19">
        <v>4</v>
      </c>
      <c r="B20" s="22" t="s">
        <v>64</v>
      </c>
      <c r="C20" s="9">
        <f t="shared" si="0"/>
        <v>36128.8</v>
      </c>
      <c r="E20" s="5">
        <v>368.64</v>
      </c>
      <c r="F20" s="5">
        <v>34868.64</v>
      </c>
      <c r="G20" s="5">
        <v>368.64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61.44</v>
      </c>
      <c r="P20" s="5">
        <v>461.44</v>
      </c>
    </row>
    <row r="21" spans="1:16" ht="22.5">
      <c r="A21" s="20">
        <v>5</v>
      </c>
      <c r="B21" s="12" t="s">
        <v>39</v>
      </c>
      <c r="C21" s="9">
        <f t="shared" si="0"/>
        <v>35018.52</v>
      </c>
      <c r="E21" s="5">
        <v>2918.21</v>
      </c>
      <c r="F21" s="5">
        <v>2918.21</v>
      </c>
      <c r="G21" s="5">
        <v>2918.21</v>
      </c>
      <c r="H21" s="5">
        <v>2918.21</v>
      </c>
      <c r="I21" s="5">
        <v>2918.21</v>
      </c>
      <c r="J21" s="5">
        <v>2918.21</v>
      </c>
      <c r="K21" s="5">
        <v>2918.21</v>
      </c>
      <c r="L21" s="5">
        <v>2918.21</v>
      </c>
      <c r="M21" s="5">
        <v>2918.21</v>
      </c>
      <c r="N21" s="5">
        <v>2918.21</v>
      </c>
      <c r="O21" s="5">
        <v>2918.21</v>
      </c>
      <c r="P21" s="5">
        <v>2918.21</v>
      </c>
    </row>
    <row r="22" spans="1:16" ht="22.5">
      <c r="A22" s="21">
        <v>6</v>
      </c>
      <c r="B22" s="12" t="s">
        <v>41</v>
      </c>
      <c r="C22" s="9">
        <f t="shared" si="0"/>
        <v>0</v>
      </c>
      <c r="E22" s="5"/>
      <c r="F22" s="5"/>
      <c r="G22" s="5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2.75">
      <c r="A23" s="19">
        <v>7</v>
      </c>
      <c r="B23" s="12" t="s">
        <v>212</v>
      </c>
      <c r="C23" s="9">
        <f t="shared" si="0"/>
        <v>1075.1899999999998</v>
      </c>
      <c r="E23" s="5">
        <v>76.8</v>
      </c>
      <c r="F23" s="5">
        <v>76.8</v>
      </c>
      <c r="G23" s="5">
        <v>76.8</v>
      </c>
      <c r="H23" s="5">
        <v>76.8</v>
      </c>
      <c r="I23" s="5">
        <v>76.8</v>
      </c>
      <c r="J23" s="5">
        <v>76.8</v>
      </c>
      <c r="K23" s="5">
        <v>76.8</v>
      </c>
      <c r="L23" s="5">
        <v>76.8</v>
      </c>
      <c r="M23" s="5">
        <v>76.8</v>
      </c>
      <c r="N23" s="5">
        <v>76.8</v>
      </c>
      <c r="O23" s="5">
        <v>230.39</v>
      </c>
      <c r="P23" s="5">
        <v>76.8</v>
      </c>
    </row>
    <row r="24" spans="1:16" ht="45">
      <c r="A24" s="20">
        <v>8</v>
      </c>
      <c r="B24" s="12" t="s">
        <v>66</v>
      </c>
      <c r="C24" s="9">
        <f t="shared" si="0"/>
        <v>42843</v>
      </c>
      <c r="E24" s="15">
        <v>3570.25</v>
      </c>
      <c r="F24" s="15">
        <v>3570.25</v>
      </c>
      <c r="G24" s="15">
        <v>3570.25</v>
      </c>
      <c r="H24" s="15">
        <v>3570.25</v>
      </c>
      <c r="I24" s="15">
        <v>3570.25</v>
      </c>
      <c r="J24" s="15">
        <v>3570.25</v>
      </c>
      <c r="K24" s="15">
        <v>3570.25</v>
      </c>
      <c r="L24" s="15">
        <v>3570.25</v>
      </c>
      <c r="M24" s="15">
        <v>3570.25</v>
      </c>
      <c r="N24" s="15">
        <v>3570.25</v>
      </c>
      <c r="O24" s="15">
        <v>3570.25</v>
      </c>
      <c r="P24" s="15">
        <v>3570.25</v>
      </c>
    </row>
    <row r="25" spans="1:16" ht="12.75">
      <c r="A25" s="21">
        <v>9</v>
      </c>
      <c r="B25" s="16" t="s">
        <v>45</v>
      </c>
      <c r="C25" s="9">
        <f t="shared" si="0"/>
        <v>22160.16</v>
      </c>
      <c r="E25" s="5">
        <v>1846.68</v>
      </c>
      <c r="F25" s="5">
        <v>1846.68</v>
      </c>
      <c r="G25" s="5">
        <v>1846.68</v>
      </c>
      <c r="H25" s="5">
        <v>1846.68</v>
      </c>
      <c r="I25" s="5">
        <v>1846.68</v>
      </c>
      <c r="J25" s="5">
        <v>1846.68</v>
      </c>
      <c r="K25" s="5">
        <v>1846.68</v>
      </c>
      <c r="L25" s="5">
        <v>1846.68</v>
      </c>
      <c r="M25" s="5">
        <v>1846.68</v>
      </c>
      <c r="N25" s="5">
        <v>1846.68</v>
      </c>
      <c r="O25" s="5">
        <v>1846.68</v>
      </c>
      <c r="P25" s="5">
        <v>1846.68</v>
      </c>
    </row>
    <row r="26" spans="1:16" ht="12.75">
      <c r="A26" s="19">
        <v>10</v>
      </c>
      <c r="B26" s="12" t="s">
        <v>47</v>
      </c>
      <c r="C26" s="9">
        <f t="shared" si="0"/>
        <v>26396.280000000006</v>
      </c>
      <c r="E26" s="5">
        <v>399.34</v>
      </c>
      <c r="F26" s="5">
        <v>399.34</v>
      </c>
      <c r="G26" s="5">
        <v>399.34</v>
      </c>
      <c r="H26" s="5">
        <v>399.34</v>
      </c>
      <c r="I26" s="5">
        <v>17075</v>
      </c>
      <c r="J26" s="5">
        <v>3415</v>
      </c>
      <c r="K26" s="5">
        <v>615.56</v>
      </c>
      <c r="L26" s="5">
        <v>615.56</v>
      </c>
      <c r="M26" s="5">
        <v>615.56</v>
      </c>
      <c r="N26" s="5">
        <v>615.56</v>
      </c>
      <c r="O26" s="5">
        <v>615.56</v>
      </c>
      <c r="P26" s="5">
        <v>1231.12</v>
      </c>
    </row>
    <row r="27" spans="1:16" ht="22.5">
      <c r="A27" s="20">
        <v>11</v>
      </c>
      <c r="B27" s="12" t="s">
        <v>49</v>
      </c>
      <c r="C27" s="9">
        <f t="shared" si="0"/>
        <v>369.3599999999999</v>
      </c>
      <c r="E27" s="5">
        <v>30.78</v>
      </c>
      <c r="F27" s="5">
        <v>30.78</v>
      </c>
      <c r="G27" s="5">
        <v>30.78</v>
      </c>
      <c r="H27" s="5">
        <v>30.78</v>
      </c>
      <c r="I27" s="5">
        <v>30.78</v>
      </c>
      <c r="J27" s="5">
        <v>30.78</v>
      </c>
      <c r="K27" s="5">
        <v>30.78</v>
      </c>
      <c r="L27" s="5">
        <v>30.78</v>
      </c>
      <c r="M27" s="5">
        <v>30.78</v>
      </c>
      <c r="N27" s="5">
        <v>30.78</v>
      </c>
      <c r="O27" s="5">
        <v>30.78</v>
      </c>
      <c r="P27" s="5">
        <v>30.78</v>
      </c>
    </row>
    <row r="28" spans="1:16" ht="33.75">
      <c r="A28" s="21">
        <v>12</v>
      </c>
      <c r="B28" s="6" t="s">
        <v>51</v>
      </c>
      <c r="C28" s="9">
        <f t="shared" si="0"/>
        <v>14773.439999999995</v>
      </c>
      <c r="E28" s="15">
        <v>1231.12</v>
      </c>
      <c r="F28" s="15">
        <v>1231.12</v>
      </c>
      <c r="G28" s="15">
        <v>1231.12</v>
      </c>
      <c r="H28" s="15">
        <v>1231.12</v>
      </c>
      <c r="I28" s="15">
        <v>1231.12</v>
      </c>
      <c r="J28" s="15">
        <v>1231.12</v>
      </c>
      <c r="K28" s="15">
        <v>1231.12</v>
      </c>
      <c r="L28" s="15">
        <v>1231.12</v>
      </c>
      <c r="M28" s="15">
        <v>1231.12</v>
      </c>
      <c r="N28" s="15">
        <v>1231.12</v>
      </c>
      <c r="O28" s="15">
        <v>1231.12</v>
      </c>
      <c r="P28" s="15">
        <v>1231.12</v>
      </c>
    </row>
    <row r="29" spans="1:16" ht="12.75">
      <c r="A29" s="19"/>
      <c r="B29" s="6" t="s">
        <v>52</v>
      </c>
      <c r="C29" s="15">
        <f>SUM(C17:C28)</f>
        <v>238787.7</v>
      </c>
      <c r="E29" s="15">
        <f>SUM(E17:E28)</f>
        <v>15479.57</v>
      </c>
      <c r="F29" s="15">
        <f>SUM(F17:F28)</f>
        <v>49549.52</v>
      </c>
      <c r="G29" s="15">
        <f aca="true" t="shared" si="1" ref="G29:P29">SUM(G17:G28)</f>
        <v>15479.57</v>
      </c>
      <c r="H29" s="15">
        <f t="shared" si="1"/>
        <v>15110.93</v>
      </c>
      <c r="I29" s="15">
        <f t="shared" si="1"/>
        <v>31786.59</v>
      </c>
      <c r="J29" s="15">
        <f t="shared" si="1"/>
        <v>18126.59</v>
      </c>
      <c r="K29" s="15">
        <f t="shared" si="1"/>
        <v>15327.150000000001</v>
      </c>
      <c r="L29" s="15">
        <f t="shared" si="1"/>
        <v>15327.150000000001</v>
      </c>
      <c r="M29" s="15">
        <f t="shared" si="1"/>
        <v>15327.150000000001</v>
      </c>
      <c r="N29" s="15">
        <f t="shared" si="1"/>
        <v>15327.150000000001</v>
      </c>
      <c r="O29" s="15">
        <f t="shared" si="1"/>
        <v>15542.18</v>
      </c>
      <c r="P29" s="15">
        <f t="shared" si="1"/>
        <v>16404.15</v>
      </c>
    </row>
    <row r="30" spans="1:16" ht="12.75">
      <c r="A30" s="19">
        <v>13</v>
      </c>
      <c r="B30" s="5" t="s">
        <v>19</v>
      </c>
      <c r="C30" s="15">
        <f>C31+C32+C33+C34+C35</f>
        <v>13489</v>
      </c>
      <c r="E30" s="15">
        <f>E31+E32+E33+E34</f>
        <v>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6400</v>
      </c>
      <c r="J30" s="15">
        <f t="shared" si="2"/>
        <v>264</v>
      </c>
      <c r="K30" s="15">
        <f t="shared" si="2"/>
        <v>3250</v>
      </c>
      <c r="L30" s="15">
        <f t="shared" si="2"/>
        <v>325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4" t="s">
        <v>493</v>
      </c>
      <c r="C31" s="9">
        <f>E31+F31+G31+H31+I31+J31+K31+L31+M31+N31+O31+P31</f>
        <v>6400</v>
      </c>
      <c r="E31" s="4"/>
      <c r="F31" s="4"/>
      <c r="G31" s="4"/>
      <c r="H31" s="4"/>
      <c r="I31" s="4">
        <v>6400</v>
      </c>
      <c r="J31" s="4"/>
      <c r="K31" s="4"/>
      <c r="L31" s="4"/>
      <c r="M31" s="4"/>
      <c r="N31" s="4"/>
      <c r="O31" s="4"/>
      <c r="P31" s="4"/>
    </row>
    <row r="32" spans="1:16" ht="12.75">
      <c r="A32" s="19"/>
      <c r="B32" s="24" t="s">
        <v>288</v>
      </c>
      <c r="C32" s="9">
        <f>E32+F32+G32+H32+I32+J32+K32+L32+M32+N32+O32+P32</f>
        <v>264</v>
      </c>
      <c r="E32" s="4"/>
      <c r="F32" s="4"/>
      <c r="G32" s="4"/>
      <c r="H32" s="4"/>
      <c r="I32" s="4"/>
      <c r="J32" s="4">
        <v>264</v>
      </c>
      <c r="K32" s="4"/>
      <c r="L32" s="4"/>
      <c r="M32" s="4"/>
      <c r="N32" s="4"/>
      <c r="O32" s="4"/>
      <c r="P32" s="4"/>
    </row>
    <row r="33" spans="1:16" ht="12.75">
      <c r="A33" s="19"/>
      <c r="B33" s="4" t="s">
        <v>494</v>
      </c>
      <c r="C33" s="9">
        <f>E33+F33+G33+H33+I33+J33+K33+L33+M33+N33+O33+P33</f>
        <v>3250</v>
      </c>
      <c r="E33" s="4"/>
      <c r="F33" s="4"/>
      <c r="G33" s="4"/>
      <c r="H33" s="4"/>
      <c r="I33" s="4"/>
      <c r="J33" s="4"/>
      <c r="K33" s="4">
        <v>3250</v>
      </c>
      <c r="L33" s="4"/>
      <c r="M33" s="4"/>
      <c r="N33" s="4"/>
      <c r="O33" s="4"/>
      <c r="P33" s="4"/>
    </row>
    <row r="34" spans="1:16" ht="12.75">
      <c r="A34" s="19"/>
      <c r="B34" s="4" t="s">
        <v>128</v>
      </c>
      <c r="C34" s="9">
        <f>E34+F34+G34+H34+I34+J34+K34+L34+M34+N34+O34+P34</f>
        <v>325</v>
      </c>
      <c r="E34" s="4"/>
      <c r="F34" s="4"/>
      <c r="G34" s="4"/>
      <c r="H34" s="4"/>
      <c r="I34" s="4"/>
      <c r="J34" s="4"/>
      <c r="K34" s="4"/>
      <c r="L34" s="4">
        <v>325</v>
      </c>
      <c r="M34" s="4"/>
      <c r="N34" s="4"/>
      <c r="O34" s="4"/>
      <c r="P34" s="4"/>
    </row>
    <row r="35" spans="1:16" ht="12.75">
      <c r="A35" s="19"/>
      <c r="B35" s="4" t="s">
        <v>494</v>
      </c>
      <c r="C35" s="9">
        <f>E35+F35+G35+H35+I35+J35+K35+L35+M35+N35+O35+P35</f>
        <v>3250</v>
      </c>
      <c r="E35" s="4"/>
      <c r="F35" s="4"/>
      <c r="G35" s="4"/>
      <c r="H35" s="4"/>
      <c r="I35" s="4"/>
      <c r="J35" s="4"/>
      <c r="K35" s="4"/>
      <c r="L35" s="4">
        <v>3250</v>
      </c>
      <c r="M35" s="4"/>
      <c r="N35" s="4"/>
      <c r="O35" s="4"/>
      <c r="P35" s="4"/>
    </row>
    <row r="36" spans="1:16" ht="12.75">
      <c r="A36" s="19"/>
      <c r="B36" s="4" t="s">
        <v>56</v>
      </c>
      <c r="C36" s="17">
        <f>C29+C30</f>
        <v>252276.7</v>
      </c>
      <c r="E36" s="17">
        <f>E29+E30</f>
        <v>15479.57</v>
      </c>
      <c r="F36" s="17">
        <f aca="true" t="shared" si="3" ref="F36:P36">F29+F30</f>
        <v>49549.52</v>
      </c>
      <c r="G36" s="17">
        <f t="shared" si="3"/>
        <v>15479.57</v>
      </c>
      <c r="H36" s="17">
        <f t="shared" si="3"/>
        <v>15110.93</v>
      </c>
      <c r="I36" s="17">
        <f t="shared" si="3"/>
        <v>38186.59</v>
      </c>
      <c r="J36" s="17">
        <f t="shared" si="3"/>
        <v>18390.59</v>
      </c>
      <c r="K36" s="17">
        <f t="shared" si="3"/>
        <v>18577.15</v>
      </c>
      <c r="L36" s="17">
        <f t="shared" si="3"/>
        <v>15652.150000000001</v>
      </c>
      <c r="M36" s="17">
        <f t="shared" si="3"/>
        <v>15327.150000000001</v>
      </c>
      <c r="N36" s="17">
        <f t="shared" si="3"/>
        <v>15327.150000000001</v>
      </c>
      <c r="O36" s="17">
        <f t="shared" si="3"/>
        <v>15542.18</v>
      </c>
      <c r="P36" s="17">
        <f t="shared" si="3"/>
        <v>16404.15</v>
      </c>
    </row>
    <row r="38" ht="12.75">
      <c r="B38" s="18" t="s">
        <v>57</v>
      </c>
    </row>
    <row r="39" ht="12.75">
      <c r="B39" s="18"/>
    </row>
    <row r="40" ht="12.75">
      <c r="B40" s="18" t="s">
        <v>58</v>
      </c>
    </row>
    <row r="41" ht="12.75">
      <c r="B41" s="18"/>
    </row>
    <row r="42" ht="12.75">
      <c r="B42" s="18" t="s">
        <v>59</v>
      </c>
    </row>
    <row r="43" ht="12.75">
      <c r="B43" s="18"/>
    </row>
    <row r="44" ht="12.75">
      <c r="B44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C26" sqref="C26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71093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495</v>
      </c>
      <c r="F1" s="1" t="s">
        <v>2</v>
      </c>
      <c r="G1" s="1" t="s">
        <v>3</v>
      </c>
    </row>
    <row r="2" spans="2:7" ht="12.75">
      <c r="B2" s="2" t="s">
        <v>496</v>
      </c>
      <c r="D2" s="1"/>
      <c r="E2" s="1" t="s">
        <v>5</v>
      </c>
      <c r="F2" s="1">
        <v>11452.56</v>
      </c>
      <c r="G2" s="1">
        <v>7162.78</v>
      </c>
    </row>
    <row r="3" spans="2:7" ht="12.75">
      <c r="B3" s="2" t="s">
        <v>6</v>
      </c>
      <c r="C3" s="1">
        <v>51943.25</v>
      </c>
      <c r="D3" s="1" t="s">
        <v>7</v>
      </c>
      <c r="E3" s="1" t="s">
        <v>8</v>
      </c>
      <c r="F3" s="1">
        <v>11452.56</v>
      </c>
      <c r="G3" s="1">
        <v>8583.85</v>
      </c>
    </row>
    <row r="4" spans="2:7" ht="12.75">
      <c r="B4" s="2" t="s">
        <v>9</v>
      </c>
      <c r="C4" s="3">
        <f>F14</f>
        <v>137607.56999999998</v>
      </c>
      <c r="D4" s="1" t="s">
        <v>7</v>
      </c>
      <c r="E4" s="1" t="s">
        <v>10</v>
      </c>
      <c r="F4" s="1">
        <v>11452.56</v>
      </c>
      <c r="G4" s="1">
        <v>9378.19</v>
      </c>
    </row>
    <row r="5" spans="2:7" ht="12.75">
      <c r="B5" s="2" t="s">
        <v>70</v>
      </c>
      <c r="C5" s="3">
        <f>G14+H14</f>
        <v>114515.32</v>
      </c>
      <c r="D5" s="1" t="s">
        <v>7</v>
      </c>
      <c r="E5" s="1" t="s">
        <v>12</v>
      </c>
      <c r="F5" s="1">
        <v>11452.56</v>
      </c>
      <c r="G5" s="1">
        <v>11051.65</v>
      </c>
    </row>
    <row r="6" spans="2:7" ht="12.75">
      <c r="B6" s="2" t="s">
        <v>13</v>
      </c>
      <c r="C6" s="1">
        <f>C8+C9</f>
        <v>125245.72</v>
      </c>
      <c r="D6" s="1" t="s">
        <v>7</v>
      </c>
      <c r="E6" s="1" t="s">
        <v>14</v>
      </c>
      <c r="F6" s="1">
        <v>11452.56</v>
      </c>
      <c r="G6" s="1">
        <v>9412.85</v>
      </c>
    </row>
    <row r="7" spans="2:7" ht="12.75">
      <c r="B7" s="2" t="s">
        <v>15</v>
      </c>
      <c r="D7" s="1"/>
      <c r="E7" s="1" t="s">
        <v>16</v>
      </c>
      <c r="F7" s="1">
        <v>11452.56</v>
      </c>
      <c r="G7" s="1">
        <v>8642.34</v>
      </c>
    </row>
    <row r="8" spans="2:16" ht="12.75">
      <c r="B8" s="2" t="s">
        <v>17</v>
      </c>
      <c r="C8" s="3">
        <f>C29</f>
        <v>123745.72</v>
      </c>
      <c r="D8" s="1" t="s">
        <v>7</v>
      </c>
      <c r="E8" s="3" t="s">
        <v>18</v>
      </c>
      <c r="F8" s="3">
        <v>11452.56</v>
      </c>
      <c r="G8" s="3">
        <v>12528.78</v>
      </c>
      <c r="H8" s="3"/>
      <c r="I8" s="3"/>
      <c r="J8" s="3"/>
      <c r="K8" s="3"/>
      <c r="L8" s="3"/>
      <c r="M8" s="3"/>
      <c r="N8" s="3"/>
      <c r="O8" s="3"/>
      <c r="P8" s="3"/>
    </row>
    <row r="9" spans="2:7" ht="12.75">
      <c r="B9" s="2" t="s">
        <v>19</v>
      </c>
      <c r="C9" s="3">
        <f>C30</f>
        <v>1500</v>
      </c>
      <c r="D9" s="1" t="s">
        <v>7</v>
      </c>
      <c r="E9" s="1" t="s">
        <v>20</v>
      </c>
      <c r="F9" s="1">
        <v>11452.56</v>
      </c>
      <c r="G9" s="1">
        <v>9144.44</v>
      </c>
    </row>
    <row r="10" spans="2:7" ht="12.75">
      <c r="B10" s="2"/>
      <c r="D10" s="1"/>
      <c r="E10" s="1" t="s">
        <v>21</v>
      </c>
      <c r="F10" s="1">
        <v>11452.56</v>
      </c>
      <c r="G10" s="1">
        <v>7377.23</v>
      </c>
    </row>
    <row r="11" spans="2:7" ht="12.75">
      <c r="B11" s="2"/>
      <c r="D11" s="1"/>
      <c r="E11" s="1" t="s">
        <v>22</v>
      </c>
      <c r="F11" s="1">
        <v>11511.51</v>
      </c>
      <c r="G11" s="1">
        <v>11208.56</v>
      </c>
    </row>
    <row r="12" spans="2:8" ht="12.75">
      <c r="B12" s="2" t="s">
        <v>23</v>
      </c>
      <c r="C12" s="1">
        <v>65199.31</v>
      </c>
      <c r="D12" s="1" t="s">
        <v>7</v>
      </c>
      <c r="E12" s="1" t="s">
        <v>24</v>
      </c>
      <c r="F12" s="1">
        <v>11511.51</v>
      </c>
      <c r="G12" s="1">
        <v>9454.68</v>
      </c>
      <c r="H12" s="1">
        <v>889.81</v>
      </c>
    </row>
    <row r="13" spans="2:7" ht="12.75">
      <c r="B13" s="2" t="s">
        <v>25</v>
      </c>
      <c r="C13" s="1">
        <f>C3+C5-C6</f>
        <v>41212.850000000006</v>
      </c>
      <c r="D13" s="1" t="s">
        <v>7</v>
      </c>
      <c r="E13" s="1" t="s">
        <v>26</v>
      </c>
      <c r="F13" s="1">
        <v>11511.51</v>
      </c>
      <c r="G13" s="1">
        <v>9680.16</v>
      </c>
    </row>
    <row r="14" spans="2:8" ht="12.75">
      <c r="B14" s="2"/>
      <c r="D14" s="1"/>
      <c r="F14" s="3">
        <f>F2+F3+F4+F5+F6+F7+F8+F9+F10+F11+F12+F13</f>
        <v>137607.56999999998</v>
      </c>
      <c r="G14" s="3">
        <f>G2+G3+G4+G5+G6+G7+G8+G9+G10+G11+G12+G13</f>
        <v>113625.51000000001</v>
      </c>
      <c r="H14" s="3">
        <f>H2+H3+H4+H5+H6+H7+H8+H9+H10+H11+H12+H13</f>
        <v>889.81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6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33243.840000000004</v>
      </c>
      <c r="E17" s="9">
        <v>2770.32</v>
      </c>
      <c r="F17" s="9">
        <v>2770.32</v>
      </c>
      <c r="G17" s="9">
        <v>2770.32</v>
      </c>
      <c r="H17" s="9">
        <v>2770.32</v>
      </c>
      <c r="I17" s="9">
        <v>2770.32</v>
      </c>
      <c r="J17" s="9">
        <v>2770.32</v>
      </c>
      <c r="K17" s="9">
        <v>2770.32</v>
      </c>
      <c r="L17" s="9">
        <v>2770.32</v>
      </c>
      <c r="M17" s="9">
        <v>2770.32</v>
      </c>
      <c r="N17" s="9">
        <v>2770.32</v>
      </c>
      <c r="O17" s="9">
        <v>2770.32</v>
      </c>
      <c r="P17" s="9">
        <v>2770.32</v>
      </c>
    </row>
    <row r="18" spans="1:16" ht="12.75">
      <c r="A18" s="20">
        <v>2</v>
      </c>
      <c r="B18" s="8" t="s">
        <v>35</v>
      </c>
      <c r="C18" s="9">
        <f aca="true" t="shared" si="0" ref="C18:C28">E18+F18+G18+H18+I18+J18+K18+L18+M18+N18+O18+P18</f>
        <v>1028.1600000000003</v>
      </c>
      <c r="E18" s="9">
        <v>85.68</v>
      </c>
      <c r="F18" s="9">
        <v>85.68</v>
      </c>
      <c r="G18" s="9">
        <v>85.68</v>
      </c>
      <c r="H18" s="9">
        <v>85.68</v>
      </c>
      <c r="I18" s="9">
        <v>85.68</v>
      </c>
      <c r="J18" s="9">
        <v>85.68</v>
      </c>
      <c r="K18" s="9">
        <v>85.68</v>
      </c>
      <c r="L18" s="9">
        <v>85.68</v>
      </c>
      <c r="M18" s="9">
        <v>85.68</v>
      </c>
      <c r="N18" s="9">
        <v>85.68</v>
      </c>
      <c r="O18" s="9">
        <v>85.68</v>
      </c>
      <c r="P18" s="9">
        <v>85.68</v>
      </c>
    </row>
    <row r="19" spans="1:16" ht="12.75">
      <c r="A19" s="21">
        <v>3</v>
      </c>
      <c r="B19" s="12" t="s">
        <v>37</v>
      </c>
      <c r="C19" s="9">
        <f t="shared" si="0"/>
        <v>3198.72</v>
      </c>
      <c r="E19" s="13">
        <v>266.56</v>
      </c>
      <c r="F19" s="13">
        <v>266.56</v>
      </c>
      <c r="G19" s="13">
        <v>266.56</v>
      </c>
      <c r="H19" s="13">
        <v>266.56</v>
      </c>
      <c r="I19" s="13">
        <v>266.56</v>
      </c>
      <c r="J19" s="13">
        <v>266.56</v>
      </c>
      <c r="K19" s="13">
        <v>266.56</v>
      </c>
      <c r="L19" s="13">
        <v>266.56</v>
      </c>
      <c r="M19" s="13">
        <v>266.56</v>
      </c>
      <c r="N19" s="13">
        <v>266.56</v>
      </c>
      <c r="O19" s="13">
        <v>266.56</v>
      </c>
      <c r="P19" s="13">
        <v>266.56</v>
      </c>
    </row>
    <row r="20" spans="1:16" ht="12.75">
      <c r="A20" s="19">
        <v>4</v>
      </c>
      <c r="B20" s="22" t="s">
        <v>64</v>
      </c>
      <c r="C20" s="9">
        <f t="shared" si="0"/>
        <v>685.4399999999999</v>
      </c>
      <c r="E20" s="5">
        <v>228.48</v>
      </c>
      <c r="F20" s="5">
        <v>228.48</v>
      </c>
      <c r="G20" s="5">
        <v>228.48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2.5">
      <c r="A21" s="20">
        <v>5</v>
      </c>
      <c r="B21" s="12" t="s">
        <v>39</v>
      </c>
      <c r="C21" s="9">
        <f t="shared" si="0"/>
        <v>21705.599999999995</v>
      </c>
      <c r="E21" s="5">
        <v>1808.8</v>
      </c>
      <c r="F21" s="5">
        <v>1808.8</v>
      </c>
      <c r="G21" s="5">
        <v>1808.8</v>
      </c>
      <c r="H21" s="5">
        <v>1808.8</v>
      </c>
      <c r="I21" s="5">
        <v>1808.8</v>
      </c>
      <c r="J21" s="5">
        <v>1808.8</v>
      </c>
      <c r="K21" s="5">
        <v>1808.8</v>
      </c>
      <c r="L21" s="5">
        <v>1808.8</v>
      </c>
      <c r="M21" s="5">
        <v>1808.8</v>
      </c>
      <c r="N21" s="5">
        <v>1808.8</v>
      </c>
      <c r="O21" s="5">
        <v>1808.8</v>
      </c>
      <c r="P21" s="5">
        <v>1808.8</v>
      </c>
    </row>
    <row r="22" spans="1:16" ht="22.5">
      <c r="A22" s="21">
        <v>6</v>
      </c>
      <c r="B22" s="12" t="s">
        <v>41</v>
      </c>
      <c r="C22" s="9">
        <f t="shared" si="0"/>
        <v>8225.280000000002</v>
      </c>
      <c r="E22" s="5">
        <v>685.44</v>
      </c>
      <c r="F22" s="5">
        <v>685.44</v>
      </c>
      <c r="G22" s="5">
        <v>685.44</v>
      </c>
      <c r="H22" s="5">
        <v>685.44</v>
      </c>
      <c r="I22" s="5">
        <v>685.44</v>
      </c>
      <c r="J22" s="5">
        <v>685.44</v>
      </c>
      <c r="K22" s="5">
        <v>685.44</v>
      </c>
      <c r="L22" s="5">
        <v>685.44</v>
      </c>
      <c r="M22" s="5">
        <v>685.44</v>
      </c>
      <c r="N22" s="5">
        <v>685.44</v>
      </c>
      <c r="O22" s="5">
        <v>685.44</v>
      </c>
      <c r="P22" s="5">
        <v>685.44</v>
      </c>
    </row>
    <row r="23" spans="1:16" ht="12.75">
      <c r="A23" s="19">
        <v>7</v>
      </c>
      <c r="B23" s="12" t="s">
        <v>65</v>
      </c>
      <c r="C23" s="9">
        <f t="shared" si="0"/>
        <v>365.6</v>
      </c>
      <c r="E23" s="5">
        <v>47.6</v>
      </c>
      <c r="F23" s="5">
        <v>47.6</v>
      </c>
      <c r="G23" s="5">
        <v>47.6</v>
      </c>
      <c r="H23" s="5">
        <v>47.6</v>
      </c>
      <c r="I23" s="5">
        <v>47.6</v>
      </c>
      <c r="J23" s="5">
        <v>47.6</v>
      </c>
      <c r="K23" s="5">
        <v>80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45">
      <c r="A24" s="20">
        <v>8</v>
      </c>
      <c r="B24" s="12" t="s">
        <v>66</v>
      </c>
      <c r="C24" s="9">
        <f t="shared" si="0"/>
        <v>28103.679999999997</v>
      </c>
      <c r="E24" s="15">
        <v>2208.64</v>
      </c>
      <c r="F24" s="15">
        <v>2208.64</v>
      </c>
      <c r="G24" s="15">
        <v>2208.64</v>
      </c>
      <c r="H24" s="15">
        <v>2208.64</v>
      </c>
      <c r="I24" s="15">
        <v>2208.64</v>
      </c>
      <c r="J24" s="15">
        <v>3808.64</v>
      </c>
      <c r="K24" s="15">
        <v>2208.64</v>
      </c>
      <c r="L24" s="15">
        <v>2208.64</v>
      </c>
      <c r="M24" s="15">
        <v>2208.64</v>
      </c>
      <c r="N24" s="15">
        <v>2208.64</v>
      </c>
      <c r="O24" s="15">
        <v>2208.64</v>
      </c>
      <c r="P24" s="15">
        <v>2208.64</v>
      </c>
    </row>
    <row r="25" spans="1:16" ht="12.75">
      <c r="A25" s="21">
        <v>9</v>
      </c>
      <c r="B25" s="16" t="s">
        <v>45</v>
      </c>
      <c r="C25" s="9">
        <f t="shared" si="0"/>
        <v>13708.799999999997</v>
      </c>
      <c r="E25" s="5">
        <v>1142.4</v>
      </c>
      <c r="F25" s="5">
        <v>1142.4</v>
      </c>
      <c r="G25" s="5">
        <v>1142.4</v>
      </c>
      <c r="H25" s="5">
        <v>1142.4</v>
      </c>
      <c r="I25" s="5">
        <v>1142.4</v>
      </c>
      <c r="J25" s="5">
        <v>1142.4</v>
      </c>
      <c r="K25" s="5">
        <v>1142.4</v>
      </c>
      <c r="L25" s="5">
        <v>1142.4</v>
      </c>
      <c r="M25" s="5">
        <v>1142.4</v>
      </c>
      <c r="N25" s="5">
        <v>1142.4</v>
      </c>
      <c r="O25" s="5">
        <v>1142.4</v>
      </c>
      <c r="P25" s="5">
        <v>1142.4</v>
      </c>
    </row>
    <row r="26" spans="1:16" ht="12.75">
      <c r="A26" s="19">
        <v>10</v>
      </c>
      <c r="B26" s="12" t="s">
        <v>47</v>
      </c>
      <c r="C26" s="9">
        <f t="shared" si="0"/>
        <v>4341.4</v>
      </c>
      <c r="E26" s="5">
        <v>308.8</v>
      </c>
      <c r="F26" s="5">
        <v>308.8</v>
      </c>
      <c r="G26" s="5">
        <v>308.8</v>
      </c>
      <c r="H26" s="5">
        <v>0</v>
      </c>
      <c r="I26" s="5">
        <v>0</v>
      </c>
      <c r="J26" s="5">
        <v>3415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22.5">
      <c r="A27" s="20">
        <v>11</v>
      </c>
      <c r="B27" s="12" t="s">
        <v>49</v>
      </c>
      <c r="C27" s="9">
        <f t="shared" si="0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>
      <c r="A28" s="21">
        <v>12</v>
      </c>
      <c r="B28" s="6" t="s">
        <v>51</v>
      </c>
      <c r="C28" s="9">
        <f t="shared" si="0"/>
        <v>9139.200000000003</v>
      </c>
      <c r="E28" s="15">
        <v>761.6</v>
      </c>
      <c r="F28" s="15">
        <v>761.6</v>
      </c>
      <c r="G28" s="15">
        <v>761.6</v>
      </c>
      <c r="H28" s="15">
        <v>761.6</v>
      </c>
      <c r="I28" s="15">
        <v>761.6</v>
      </c>
      <c r="J28" s="15">
        <v>761.6</v>
      </c>
      <c r="K28" s="15">
        <v>761.6</v>
      </c>
      <c r="L28" s="15">
        <v>761.6</v>
      </c>
      <c r="M28" s="15">
        <v>761.6</v>
      </c>
      <c r="N28" s="15">
        <v>761.6</v>
      </c>
      <c r="O28" s="15">
        <v>761.6</v>
      </c>
      <c r="P28" s="15">
        <v>761.6</v>
      </c>
    </row>
    <row r="29" spans="1:16" ht="12.75">
      <c r="A29" s="19"/>
      <c r="B29" s="6" t="s">
        <v>52</v>
      </c>
      <c r="C29" s="15">
        <f>SUM(C17:C28)</f>
        <v>123745.72</v>
      </c>
      <c r="E29" s="15">
        <f>SUM(E17:E28)</f>
        <v>10314.32</v>
      </c>
      <c r="F29" s="15">
        <f aca="true" t="shared" si="1" ref="F29:P29">SUM(F17:F28)</f>
        <v>10314.32</v>
      </c>
      <c r="G29" s="15">
        <f t="shared" si="1"/>
        <v>10314.32</v>
      </c>
      <c r="H29" s="15">
        <f t="shared" si="1"/>
        <v>9777.039999999999</v>
      </c>
      <c r="I29" s="15">
        <f t="shared" si="1"/>
        <v>9777.039999999999</v>
      </c>
      <c r="J29" s="15">
        <f t="shared" si="1"/>
        <v>14792.039999999999</v>
      </c>
      <c r="K29" s="15">
        <f t="shared" si="1"/>
        <v>9809.439999999999</v>
      </c>
      <c r="L29" s="15">
        <f t="shared" si="1"/>
        <v>9729.439999999999</v>
      </c>
      <c r="M29" s="15">
        <f t="shared" si="1"/>
        <v>9729.439999999999</v>
      </c>
      <c r="N29" s="15">
        <f t="shared" si="1"/>
        <v>9729.439999999999</v>
      </c>
      <c r="O29" s="15">
        <f t="shared" si="1"/>
        <v>9729.439999999999</v>
      </c>
      <c r="P29" s="15">
        <f t="shared" si="1"/>
        <v>9729.439999999999</v>
      </c>
    </row>
    <row r="30" spans="1:16" ht="12.75">
      <c r="A30" s="19">
        <v>13</v>
      </c>
      <c r="B30" s="5" t="s">
        <v>19</v>
      </c>
      <c r="C30" s="15">
        <f>C31+C32+C33+C34</f>
        <v>1500</v>
      </c>
      <c r="E30" s="15">
        <f>E31+E32+E33+E34</f>
        <v>1500</v>
      </c>
      <c r="F30" s="15">
        <f aca="true" t="shared" si="2" ref="F30:P30">F31+F32+F33+F34</f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4"/>
      <c r="B31" s="4" t="s">
        <v>497</v>
      </c>
      <c r="C31" s="9">
        <f>E31+F31+G31+H31+I31+J31+K31+L31+M31+N31+O31+P31</f>
        <v>1500</v>
      </c>
      <c r="E31" s="4">
        <v>1500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3"/>
      <c r="C32" s="9">
        <f>E32+F32+G32+H32+I32+J32+K32+L32+M32+N32+O32+P32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9">
        <f>E33+F33+G33+H33+I33+J33+K33+L33+M33+N33+O33+P33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9">
        <f>E34+F34+G34+H34+I34+J34+K34+L34+M34+N34+O34+P34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 t="s">
        <v>56</v>
      </c>
      <c r="C35" s="17">
        <f>C29+C30</f>
        <v>125245.72</v>
      </c>
      <c r="E35" s="17">
        <f>E29+E30</f>
        <v>11814.32</v>
      </c>
      <c r="F35" s="17">
        <f aca="true" t="shared" si="3" ref="F35:P35">F29+F30</f>
        <v>10314.32</v>
      </c>
      <c r="G35" s="17">
        <f t="shared" si="3"/>
        <v>10314.32</v>
      </c>
      <c r="H35" s="17">
        <f t="shared" si="3"/>
        <v>9777.039999999999</v>
      </c>
      <c r="I35" s="17">
        <f t="shared" si="3"/>
        <v>9777.039999999999</v>
      </c>
      <c r="J35" s="17">
        <f t="shared" si="3"/>
        <v>14792.039999999999</v>
      </c>
      <c r="K35" s="17">
        <f t="shared" si="3"/>
        <v>9809.439999999999</v>
      </c>
      <c r="L35" s="17">
        <f t="shared" si="3"/>
        <v>9729.439999999999</v>
      </c>
      <c r="M35" s="17">
        <f t="shared" si="3"/>
        <v>9729.439999999999</v>
      </c>
      <c r="N35" s="17">
        <f t="shared" si="3"/>
        <v>9729.439999999999</v>
      </c>
      <c r="O35" s="17">
        <f t="shared" si="3"/>
        <v>9729.439999999999</v>
      </c>
      <c r="P35" s="17">
        <f t="shared" si="3"/>
        <v>9729.439999999999</v>
      </c>
    </row>
    <row r="37" ht="12.75">
      <c r="B37" s="18" t="s">
        <v>57</v>
      </c>
    </row>
    <row r="38" ht="12.75">
      <c r="B38" s="18"/>
    </row>
    <row r="39" ht="12.75">
      <c r="B39" s="18" t="s">
        <v>58</v>
      </c>
    </row>
    <row r="40" ht="12.75">
      <c r="B40" s="18"/>
    </row>
    <row r="41" ht="12.75">
      <c r="B41" s="18" t="s">
        <v>59</v>
      </c>
    </row>
    <row r="42" ht="12.75">
      <c r="B42" s="18"/>
    </row>
    <row r="43" ht="12.75">
      <c r="B43" s="18" t="s">
        <v>60</v>
      </c>
    </row>
  </sheetData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62.140625" style="1" customWidth="1"/>
    <col min="3" max="3" width="15.140625" style="1" customWidth="1"/>
    <col min="4" max="4" width="9.57421875" style="0" customWidth="1"/>
    <col min="5" max="5" width="10.421875" style="1" hidden="1" customWidth="1"/>
    <col min="6" max="6" width="9.7109375" style="1" hidden="1" customWidth="1"/>
    <col min="7" max="16" width="9.140625" style="1" hidden="1" customWidth="1"/>
  </cols>
  <sheetData>
    <row r="1" spans="2:7" ht="12.75">
      <c r="B1" s="2" t="s">
        <v>0</v>
      </c>
      <c r="D1" s="1"/>
      <c r="E1" s="1" t="s">
        <v>498</v>
      </c>
      <c r="F1" s="1" t="s">
        <v>2</v>
      </c>
      <c r="G1" s="1" t="s">
        <v>3</v>
      </c>
    </row>
    <row r="2" spans="2:8" ht="12.75">
      <c r="B2" s="2" t="s">
        <v>499</v>
      </c>
      <c r="D2" s="1"/>
      <c r="E2" s="1" t="s">
        <v>5</v>
      </c>
      <c r="F2" s="1">
        <v>51214.31</v>
      </c>
      <c r="G2" s="1">
        <v>42144.76</v>
      </c>
      <c r="H2" s="1">
        <v>5061.85</v>
      </c>
    </row>
    <row r="3" spans="2:8" ht="12.75">
      <c r="B3" s="2" t="s">
        <v>6</v>
      </c>
      <c r="C3" s="1">
        <v>110004.66</v>
      </c>
      <c r="D3" s="1" t="s">
        <v>7</v>
      </c>
      <c r="E3" s="1" t="s">
        <v>8</v>
      </c>
      <c r="F3" s="1">
        <v>51214.31</v>
      </c>
      <c r="G3" s="1">
        <v>51399.73</v>
      </c>
      <c r="H3" s="1">
        <v>1289.6</v>
      </c>
    </row>
    <row r="4" spans="2:8" ht="12.75">
      <c r="B4" s="2" t="s">
        <v>426</v>
      </c>
      <c r="C4" s="3">
        <f>F14</f>
        <v>614459.07</v>
      </c>
      <c r="D4" s="1" t="s">
        <v>7</v>
      </c>
      <c r="E4" s="1" t="s">
        <v>10</v>
      </c>
      <c r="F4" s="1">
        <v>51214.31</v>
      </c>
      <c r="G4" s="1">
        <v>46347.27</v>
      </c>
      <c r="H4" s="1">
        <v>2397.65</v>
      </c>
    </row>
    <row r="5" spans="2:8" ht="12.75">
      <c r="B5" s="2" t="s">
        <v>11</v>
      </c>
      <c r="C5" s="3">
        <f>G14+H14</f>
        <v>596904.74</v>
      </c>
      <c r="D5" s="1" t="s">
        <v>7</v>
      </c>
      <c r="E5" s="1" t="s">
        <v>12</v>
      </c>
      <c r="F5" s="1">
        <v>51214.31</v>
      </c>
      <c r="G5" s="1">
        <v>48588.18</v>
      </c>
      <c r="H5" s="1">
        <v>1956.24</v>
      </c>
    </row>
    <row r="6" spans="2:8" ht="12.75">
      <c r="B6" s="2" t="s">
        <v>63</v>
      </c>
      <c r="C6" s="1">
        <f>C8+C9</f>
        <v>632340.83</v>
      </c>
      <c r="D6" s="1" t="s">
        <v>7</v>
      </c>
      <c r="E6" s="1" t="s">
        <v>14</v>
      </c>
      <c r="F6" s="1">
        <v>51241.31</v>
      </c>
      <c r="G6" s="1">
        <v>47537.79</v>
      </c>
      <c r="H6" s="1">
        <v>1107.4</v>
      </c>
    </row>
    <row r="7" spans="2:7" ht="12.75">
      <c r="B7" s="2" t="s">
        <v>15</v>
      </c>
      <c r="D7" s="1"/>
      <c r="E7" s="1" t="s">
        <v>16</v>
      </c>
      <c r="F7" s="1">
        <v>51214.31</v>
      </c>
      <c r="G7" s="1">
        <v>52243.64</v>
      </c>
    </row>
    <row r="8" spans="2:16" ht="12.75">
      <c r="B8" s="2" t="s">
        <v>17</v>
      </c>
      <c r="C8" s="3">
        <f>C30</f>
        <v>529880.83</v>
      </c>
      <c r="D8" s="1" t="s">
        <v>7</v>
      </c>
      <c r="E8" s="3" t="s">
        <v>18</v>
      </c>
      <c r="F8" s="3">
        <v>51214.31</v>
      </c>
      <c r="G8" s="3">
        <v>41707.18</v>
      </c>
      <c r="H8" s="3">
        <v>2560.25</v>
      </c>
      <c r="I8" s="3"/>
      <c r="J8" s="3"/>
      <c r="K8" s="3"/>
      <c r="L8" s="3"/>
      <c r="M8" s="3"/>
      <c r="N8" s="3"/>
      <c r="O8" s="3"/>
      <c r="P8" s="3"/>
    </row>
    <row r="9" spans="2:8" ht="12.75">
      <c r="B9" s="2" t="s">
        <v>19</v>
      </c>
      <c r="C9" s="3">
        <f>C31</f>
        <v>102460</v>
      </c>
      <c r="D9" s="1" t="s">
        <v>7</v>
      </c>
      <c r="E9" s="1" t="s">
        <v>20</v>
      </c>
      <c r="F9" s="1">
        <v>51214.31</v>
      </c>
      <c r="G9" s="1">
        <v>47279.57</v>
      </c>
      <c r="H9" s="1">
        <v>4780.02</v>
      </c>
    </row>
    <row r="10" spans="2:8" ht="12.75">
      <c r="B10" s="2"/>
      <c r="D10" s="1"/>
      <c r="E10" s="1" t="s">
        <v>21</v>
      </c>
      <c r="F10" s="1">
        <v>51214.31</v>
      </c>
      <c r="G10" s="1">
        <v>37805.53</v>
      </c>
      <c r="H10" s="1">
        <v>1807.47</v>
      </c>
    </row>
    <row r="11" spans="2:8" ht="12.75">
      <c r="B11" s="2"/>
      <c r="D11" s="1"/>
      <c r="E11" s="1" t="s">
        <v>22</v>
      </c>
      <c r="F11" s="1">
        <v>51189.04</v>
      </c>
      <c r="G11" s="1">
        <v>55865.22</v>
      </c>
      <c r="H11" s="1">
        <v>5006.12</v>
      </c>
    </row>
    <row r="12" spans="2:8" ht="12.75">
      <c r="B12" s="2" t="s">
        <v>23</v>
      </c>
      <c r="C12" s="1">
        <v>67422.49</v>
      </c>
      <c r="D12" s="1" t="s">
        <v>7</v>
      </c>
      <c r="E12" s="1" t="s">
        <v>24</v>
      </c>
      <c r="F12" s="1">
        <v>51157.12</v>
      </c>
      <c r="G12" s="1">
        <v>41934.44</v>
      </c>
      <c r="H12" s="1">
        <v>1000</v>
      </c>
    </row>
    <row r="13" spans="2:8" ht="12.75">
      <c r="B13" s="2" t="s">
        <v>25</v>
      </c>
      <c r="C13" s="1">
        <f>C3+C5-C6</f>
        <v>74568.57000000007</v>
      </c>
      <c r="D13" s="1" t="s">
        <v>7</v>
      </c>
      <c r="E13" s="1" t="s">
        <v>26</v>
      </c>
      <c r="F13" s="1">
        <v>51157.12</v>
      </c>
      <c r="G13" s="1">
        <v>56672.29</v>
      </c>
      <c r="H13" s="1">
        <v>412.54</v>
      </c>
    </row>
    <row r="14" spans="2:8" ht="12.75">
      <c r="B14" s="2"/>
      <c r="D14" s="1"/>
      <c r="F14" s="3">
        <f>F2+F3+F4+F5+F6+F7+F8+F9+F10+F11+F12+F13</f>
        <v>614459.07</v>
      </c>
      <c r="G14" s="3">
        <f>G2+G3+G4+G5+G6+G7+G8+G9+G10+G11+G12+G13</f>
        <v>569525.6</v>
      </c>
      <c r="H14" s="3">
        <f>H2+H3+H4+H5+H6+H7+H8+H9+H10+H11+H12+H13</f>
        <v>27379.140000000003</v>
      </c>
    </row>
    <row r="15" spans="2:8" ht="12.75">
      <c r="B15" s="2"/>
      <c r="D15" s="1"/>
      <c r="E15" s="1" t="s">
        <v>28</v>
      </c>
      <c r="F15" s="3"/>
      <c r="G15" s="3"/>
      <c r="H15" s="3"/>
    </row>
    <row r="16" spans="1:16" ht="12.75">
      <c r="A16" s="4" t="s">
        <v>29</v>
      </c>
      <c r="B16" s="5" t="s">
        <v>30</v>
      </c>
      <c r="C16" s="42" t="s">
        <v>31</v>
      </c>
      <c r="E16" s="6" t="s">
        <v>5</v>
      </c>
      <c r="F16" s="6" t="s">
        <v>8</v>
      </c>
      <c r="G16" s="6" t="s">
        <v>10</v>
      </c>
      <c r="H16" s="6" t="s">
        <v>12</v>
      </c>
      <c r="I16" s="6" t="s">
        <v>14</v>
      </c>
      <c r="J16" s="6" t="s">
        <v>16</v>
      </c>
      <c r="K16" s="6" t="s">
        <v>18</v>
      </c>
      <c r="L16" s="6" t="s">
        <v>20</v>
      </c>
      <c r="M16" s="6" t="s">
        <v>21</v>
      </c>
      <c r="N16" s="6" t="s">
        <v>22</v>
      </c>
      <c r="O16" s="6" t="s">
        <v>24</v>
      </c>
      <c r="P16" s="6" t="s">
        <v>26</v>
      </c>
    </row>
    <row r="17" spans="1:16" ht="12.75">
      <c r="A17" s="19">
        <v>1</v>
      </c>
      <c r="B17" s="8" t="s">
        <v>33</v>
      </c>
      <c r="C17" s="9">
        <f>E17+F17+G17+H17+I17+J17+K17+L17+M17+N17+O17+P17</f>
        <v>134466.48000000004</v>
      </c>
      <c r="E17" s="9">
        <v>11205.54</v>
      </c>
      <c r="F17" s="9">
        <v>11205.54</v>
      </c>
      <c r="G17" s="9">
        <v>11205.54</v>
      </c>
      <c r="H17" s="9">
        <v>11205.54</v>
      </c>
      <c r="I17" s="9">
        <v>11205.54</v>
      </c>
      <c r="J17" s="9">
        <v>11205.54</v>
      </c>
      <c r="K17" s="9">
        <v>11205.54</v>
      </c>
      <c r="L17" s="9">
        <v>11205.54</v>
      </c>
      <c r="M17" s="9">
        <v>11205.54</v>
      </c>
      <c r="N17" s="9">
        <v>11205.54</v>
      </c>
      <c r="O17" s="9">
        <v>11205.54</v>
      </c>
      <c r="P17" s="9">
        <v>11205.54</v>
      </c>
    </row>
    <row r="18" spans="1:16" ht="12.75">
      <c r="A18" s="20">
        <v>2</v>
      </c>
      <c r="B18" s="8" t="s">
        <v>35</v>
      </c>
      <c r="C18" s="9">
        <f aca="true" t="shared" si="0" ref="C18:C29">E18+F18+G18+H18+I18+J18+K18+L18+M18+N18+O18+P18</f>
        <v>4158.72</v>
      </c>
      <c r="E18" s="9">
        <v>346.56</v>
      </c>
      <c r="F18" s="9">
        <v>346.56</v>
      </c>
      <c r="G18" s="9">
        <v>346.56</v>
      </c>
      <c r="H18" s="9">
        <v>346.56</v>
      </c>
      <c r="I18" s="9">
        <v>346.56</v>
      </c>
      <c r="J18" s="9">
        <v>346.56</v>
      </c>
      <c r="K18" s="9">
        <v>346.56</v>
      </c>
      <c r="L18" s="9">
        <v>346.56</v>
      </c>
      <c r="M18" s="9">
        <v>346.56</v>
      </c>
      <c r="N18" s="9">
        <v>346.56</v>
      </c>
      <c r="O18" s="9">
        <v>346.56</v>
      </c>
      <c r="P18" s="9">
        <v>346.56</v>
      </c>
    </row>
    <row r="19" spans="1:16" ht="12.75">
      <c r="A19" s="21">
        <v>3</v>
      </c>
      <c r="B19" s="12" t="s">
        <v>37</v>
      </c>
      <c r="C19" s="9">
        <f t="shared" si="0"/>
        <v>11860.200000000003</v>
      </c>
      <c r="E19" s="13">
        <v>1078.2</v>
      </c>
      <c r="F19" s="13"/>
      <c r="G19" s="13">
        <v>1078.2</v>
      </c>
      <c r="H19" s="13">
        <v>1078.2</v>
      </c>
      <c r="I19" s="13">
        <v>1078.2</v>
      </c>
      <c r="J19" s="13">
        <v>1078.2</v>
      </c>
      <c r="K19" s="13">
        <v>1078.2</v>
      </c>
      <c r="L19" s="13">
        <v>1078.2</v>
      </c>
      <c r="M19" s="13">
        <v>1078.2</v>
      </c>
      <c r="N19" s="13">
        <v>1078.2</v>
      </c>
      <c r="O19" s="13">
        <v>1078.2</v>
      </c>
      <c r="P19" s="13">
        <v>1078.2</v>
      </c>
    </row>
    <row r="20" spans="1:16" ht="12.75">
      <c r="A20" s="19">
        <v>4</v>
      </c>
      <c r="B20" s="22" t="s">
        <v>64</v>
      </c>
      <c r="C20" s="9">
        <f t="shared" si="0"/>
        <v>4156.3099999999995</v>
      </c>
      <c r="E20" s="5">
        <v>0</v>
      </c>
      <c r="F20" s="5">
        <v>1724.1</v>
      </c>
      <c r="G20" s="5">
        <v>1724.18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154.03</v>
      </c>
      <c r="P20" s="5">
        <v>554</v>
      </c>
    </row>
    <row r="21" spans="1:16" ht="22.5">
      <c r="A21" s="20">
        <v>5</v>
      </c>
      <c r="B21" s="12" t="s">
        <v>39</v>
      </c>
      <c r="C21" s="9">
        <f t="shared" si="0"/>
        <v>87795.96</v>
      </c>
      <c r="E21" s="5">
        <v>7316.33</v>
      </c>
      <c r="F21" s="5">
        <v>7316.33</v>
      </c>
      <c r="G21" s="5">
        <v>7316.33</v>
      </c>
      <c r="H21" s="5">
        <v>7316.33</v>
      </c>
      <c r="I21" s="5">
        <v>7316.33</v>
      </c>
      <c r="J21" s="5">
        <v>7316.33</v>
      </c>
      <c r="K21" s="5">
        <v>7316.33</v>
      </c>
      <c r="L21" s="5">
        <v>7316.33</v>
      </c>
      <c r="M21" s="5">
        <v>7316.33</v>
      </c>
      <c r="N21" s="5">
        <v>7316.33</v>
      </c>
      <c r="O21" s="5">
        <v>7316.33</v>
      </c>
      <c r="P21" s="5">
        <v>7316.33</v>
      </c>
    </row>
    <row r="22" spans="1:16" ht="12.75">
      <c r="A22" s="21">
        <v>6</v>
      </c>
      <c r="B22" s="16" t="s">
        <v>190</v>
      </c>
      <c r="C22" s="9">
        <f t="shared" si="0"/>
        <v>32345.87999999999</v>
      </c>
      <c r="E22" s="5">
        <v>2695.49</v>
      </c>
      <c r="F22" s="5">
        <v>2695.49</v>
      </c>
      <c r="G22" s="5">
        <v>2695.49</v>
      </c>
      <c r="H22" s="5">
        <v>2695.49</v>
      </c>
      <c r="I22" s="5">
        <v>2695.49</v>
      </c>
      <c r="J22" s="5">
        <v>2695.49</v>
      </c>
      <c r="K22" s="5">
        <v>2695.49</v>
      </c>
      <c r="L22" s="5">
        <v>2695.49</v>
      </c>
      <c r="M22" s="5">
        <v>2695.49</v>
      </c>
      <c r="N22" s="5">
        <v>2695.49</v>
      </c>
      <c r="O22" s="5">
        <v>2695.49</v>
      </c>
      <c r="P22" s="5">
        <v>2695.49</v>
      </c>
    </row>
    <row r="23" spans="1:16" ht="22.5">
      <c r="A23" s="19">
        <v>7</v>
      </c>
      <c r="B23" s="12" t="s">
        <v>41</v>
      </c>
      <c r="C23" s="9">
        <f t="shared" si="0"/>
        <v>33270.12000000001</v>
      </c>
      <c r="E23" s="5">
        <v>2772.51</v>
      </c>
      <c r="F23" s="5">
        <v>2772.51</v>
      </c>
      <c r="G23" s="5">
        <v>2772.51</v>
      </c>
      <c r="H23" s="5">
        <v>2772.51</v>
      </c>
      <c r="I23" s="5">
        <v>2772.51</v>
      </c>
      <c r="J23" s="5">
        <v>2772.51</v>
      </c>
      <c r="K23" s="5">
        <v>2772.51</v>
      </c>
      <c r="L23" s="5">
        <v>2772.51</v>
      </c>
      <c r="M23" s="5">
        <v>2772.51</v>
      </c>
      <c r="N23" s="5">
        <v>2772.51</v>
      </c>
      <c r="O23" s="5">
        <v>2772.51</v>
      </c>
      <c r="P23" s="5">
        <v>2772.51</v>
      </c>
    </row>
    <row r="24" spans="1:16" ht="12.75">
      <c r="A24" s="20">
        <v>8</v>
      </c>
      <c r="B24" s="12" t="s">
        <v>212</v>
      </c>
      <c r="C24" s="9">
        <f t="shared" si="0"/>
        <v>5158.2</v>
      </c>
      <c r="E24" s="5">
        <v>577.61</v>
      </c>
      <c r="F24" s="5">
        <v>192.54</v>
      </c>
      <c r="G24" s="5">
        <v>577.61</v>
      </c>
      <c r="H24" s="5">
        <v>577.61</v>
      </c>
      <c r="I24" s="5">
        <v>577.61</v>
      </c>
      <c r="J24" s="5">
        <v>577.61</v>
      </c>
      <c r="K24" s="5">
        <v>300</v>
      </c>
      <c r="L24" s="5">
        <v>300</v>
      </c>
      <c r="M24" s="5">
        <v>300</v>
      </c>
      <c r="N24" s="5">
        <v>300</v>
      </c>
      <c r="O24" s="5">
        <v>577.61</v>
      </c>
      <c r="P24" s="5">
        <v>300</v>
      </c>
    </row>
    <row r="25" spans="1:16" ht="45">
      <c r="A25" s="21">
        <v>9</v>
      </c>
      <c r="B25" s="12" t="s">
        <v>66</v>
      </c>
      <c r="C25" s="9">
        <f t="shared" si="0"/>
        <v>114103.43999999999</v>
      </c>
      <c r="E25" s="15">
        <v>8933.62</v>
      </c>
      <c r="F25" s="15">
        <v>8933.62</v>
      </c>
      <c r="G25" s="15">
        <v>15833.62</v>
      </c>
      <c r="H25" s="15">
        <v>8933.62</v>
      </c>
      <c r="I25" s="15">
        <v>8933.62</v>
      </c>
      <c r="J25" s="15">
        <v>8933.62</v>
      </c>
      <c r="K25" s="15">
        <v>8933.62</v>
      </c>
      <c r="L25" s="15">
        <v>8933.62</v>
      </c>
      <c r="M25" s="15">
        <v>8933.62</v>
      </c>
      <c r="N25" s="15">
        <v>8933.62</v>
      </c>
      <c r="O25" s="15">
        <v>8933.62</v>
      </c>
      <c r="P25" s="15">
        <v>8933.62</v>
      </c>
    </row>
    <row r="26" spans="1:16" ht="12.75">
      <c r="A26" s="19">
        <v>10</v>
      </c>
      <c r="B26" s="16" t="s">
        <v>45</v>
      </c>
      <c r="C26" s="9">
        <f t="shared" si="0"/>
        <v>55450.07999999999</v>
      </c>
      <c r="E26" s="5">
        <v>4620.84</v>
      </c>
      <c r="F26" s="5">
        <v>4620.84</v>
      </c>
      <c r="G26" s="5">
        <v>4620.84</v>
      </c>
      <c r="H26" s="5">
        <v>4620.84</v>
      </c>
      <c r="I26" s="5">
        <v>4620.84</v>
      </c>
      <c r="J26" s="5">
        <v>4620.84</v>
      </c>
      <c r="K26" s="5">
        <v>4620.84</v>
      </c>
      <c r="L26" s="5">
        <v>4620.84</v>
      </c>
      <c r="M26" s="5">
        <v>4620.84</v>
      </c>
      <c r="N26" s="5">
        <v>4620.84</v>
      </c>
      <c r="O26" s="5">
        <v>4620.84</v>
      </c>
      <c r="P26" s="5">
        <v>4620.84</v>
      </c>
    </row>
    <row r="27" spans="1:16" ht="12.75">
      <c r="A27" s="20">
        <v>11</v>
      </c>
      <c r="B27" s="12" t="s">
        <v>47</v>
      </c>
      <c r="C27" s="9">
        <f t="shared" si="0"/>
        <v>9224.6</v>
      </c>
      <c r="E27" s="5">
        <v>1540.28</v>
      </c>
      <c r="F27" s="5">
        <v>0</v>
      </c>
      <c r="G27" s="5">
        <v>1540.28</v>
      </c>
      <c r="H27" s="5">
        <v>1540.28</v>
      </c>
      <c r="I27" s="5">
        <v>1540.28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1540.28</v>
      </c>
      <c r="P27" s="5">
        <v>1523.2</v>
      </c>
    </row>
    <row r="28" spans="1:16" ht="22.5">
      <c r="A28" s="21">
        <v>12</v>
      </c>
      <c r="B28" s="12" t="s">
        <v>49</v>
      </c>
      <c r="C28" s="9">
        <f t="shared" si="0"/>
        <v>924.12</v>
      </c>
      <c r="E28" s="5">
        <v>77.01</v>
      </c>
      <c r="F28" s="5">
        <v>77.01</v>
      </c>
      <c r="G28" s="5">
        <v>77.01</v>
      </c>
      <c r="H28" s="5">
        <v>77.01</v>
      </c>
      <c r="I28" s="5">
        <v>77.01</v>
      </c>
      <c r="J28" s="5">
        <v>77.01</v>
      </c>
      <c r="K28" s="5">
        <v>77.01</v>
      </c>
      <c r="L28" s="5">
        <v>77.01</v>
      </c>
      <c r="M28" s="5">
        <v>77.01</v>
      </c>
      <c r="N28" s="5">
        <v>77.01</v>
      </c>
      <c r="O28" s="5">
        <v>77.01</v>
      </c>
      <c r="P28" s="5">
        <v>77.01</v>
      </c>
    </row>
    <row r="29" spans="1:16" ht="33.75">
      <c r="A29" s="19">
        <v>13</v>
      </c>
      <c r="B29" s="6" t="s">
        <v>51</v>
      </c>
      <c r="C29" s="9">
        <f t="shared" si="0"/>
        <v>36966.72</v>
      </c>
      <c r="E29" s="15">
        <v>3080.56</v>
      </c>
      <c r="F29" s="15">
        <v>3080.56</v>
      </c>
      <c r="G29" s="15">
        <v>3080.56</v>
      </c>
      <c r="H29" s="15">
        <v>3080.56</v>
      </c>
      <c r="I29" s="15">
        <v>3080.56</v>
      </c>
      <c r="J29" s="15">
        <v>3080.56</v>
      </c>
      <c r="K29" s="15">
        <v>3080.56</v>
      </c>
      <c r="L29" s="15">
        <v>3080.56</v>
      </c>
      <c r="M29" s="15">
        <v>3080.56</v>
      </c>
      <c r="N29" s="15">
        <v>3080.56</v>
      </c>
      <c r="O29" s="15">
        <v>3080.56</v>
      </c>
      <c r="P29" s="15">
        <v>3080.56</v>
      </c>
    </row>
    <row r="30" spans="1:16" ht="12.75">
      <c r="A30" s="19"/>
      <c r="B30" s="6" t="s">
        <v>52</v>
      </c>
      <c r="C30" s="15">
        <f>SUM(C17:C29)</f>
        <v>529880.83</v>
      </c>
      <c r="E30" s="15">
        <f>SUM(E17:E29)</f>
        <v>44244.55000000001</v>
      </c>
      <c r="F30" s="15">
        <f>SUM(F17:F29)</f>
        <v>42965.1</v>
      </c>
      <c r="G30" s="15">
        <f aca="true" t="shared" si="1" ref="G30:N30">SUM(G17:G29)</f>
        <v>52868.73</v>
      </c>
      <c r="H30" s="15">
        <f t="shared" si="1"/>
        <v>44244.55000000001</v>
      </c>
      <c r="I30" s="15">
        <f t="shared" si="1"/>
        <v>44244.55000000001</v>
      </c>
      <c r="J30" s="15">
        <f t="shared" si="1"/>
        <v>42704.27000000001</v>
      </c>
      <c r="K30" s="15">
        <f t="shared" si="1"/>
        <v>42426.66000000001</v>
      </c>
      <c r="L30" s="15">
        <f t="shared" si="1"/>
        <v>42426.66000000001</v>
      </c>
      <c r="M30" s="15">
        <f t="shared" si="1"/>
        <v>42426.66000000001</v>
      </c>
      <c r="N30" s="15">
        <f t="shared" si="1"/>
        <v>42426.66000000001</v>
      </c>
      <c r="O30" s="15">
        <f>SUM(O17:O29)</f>
        <v>44398.58000000001</v>
      </c>
      <c r="P30" s="15">
        <f>SUM(P17:P29)</f>
        <v>44503.86000000001</v>
      </c>
    </row>
    <row r="31" spans="1:16" ht="12.75">
      <c r="A31" s="19">
        <v>14</v>
      </c>
      <c r="B31" s="5" t="s">
        <v>19</v>
      </c>
      <c r="C31" s="9">
        <f aca="true" t="shared" si="2" ref="C31:C39">E31+F31+G31+H31+I31+J31+K31+L31+M31+N31+O31+P31</f>
        <v>102460</v>
      </c>
      <c r="E31" s="15">
        <f>E32+E33+E34+E35</f>
        <v>0</v>
      </c>
      <c r="F31" s="15">
        <f aca="true" t="shared" si="3" ref="F31:P31">F32+F33+F34+F35</f>
        <v>6900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560</v>
      </c>
      <c r="K31" s="15">
        <f>K32+K33+K34+K35+K36</f>
        <v>1450</v>
      </c>
      <c r="L31" s="15">
        <f>L32+L33+L34+L35+L36+L37+L38</f>
        <v>38550</v>
      </c>
      <c r="M31" s="15">
        <f t="shared" si="3"/>
        <v>0</v>
      </c>
      <c r="N31" s="15">
        <f>N32+N33+N34+N35+N36+N37+N38+N39</f>
        <v>55000</v>
      </c>
      <c r="O31" s="15">
        <f t="shared" si="3"/>
        <v>0</v>
      </c>
      <c r="P31" s="15">
        <f t="shared" si="3"/>
        <v>0</v>
      </c>
    </row>
    <row r="32" spans="1:16" ht="12.75">
      <c r="A32" s="4"/>
      <c r="B32" s="4" t="s">
        <v>500</v>
      </c>
      <c r="C32" s="9" t="s">
        <v>27</v>
      </c>
      <c r="E32" s="4"/>
      <c r="F32" s="4">
        <v>6900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4" t="s">
        <v>501</v>
      </c>
      <c r="C33" s="9">
        <f t="shared" si="2"/>
        <v>560</v>
      </c>
      <c r="E33" s="4"/>
      <c r="F33" s="4"/>
      <c r="G33" s="4"/>
      <c r="H33" s="4"/>
      <c r="I33" s="4"/>
      <c r="J33" s="4">
        <v>560</v>
      </c>
      <c r="K33" s="4"/>
      <c r="L33" s="4"/>
      <c r="M33" s="4"/>
      <c r="N33" s="4"/>
      <c r="O33" s="4"/>
      <c r="P33" s="4"/>
    </row>
    <row r="34" spans="1:16" ht="12.75">
      <c r="A34" s="4"/>
      <c r="B34" s="4" t="s">
        <v>502</v>
      </c>
      <c r="C34" s="9">
        <f t="shared" si="2"/>
        <v>500</v>
      </c>
      <c r="E34" s="4"/>
      <c r="F34" s="4"/>
      <c r="G34" s="4"/>
      <c r="H34" s="4"/>
      <c r="I34" s="4"/>
      <c r="J34" s="4"/>
      <c r="K34" s="4">
        <v>500</v>
      </c>
      <c r="L34" s="4"/>
      <c r="M34" s="4"/>
      <c r="N34" s="4"/>
      <c r="O34" s="4"/>
      <c r="P34" s="4"/>
    </row>
    <row r="35" spans="1:16" ht="12.75">
      <c r="A35" s="4"/>
      <c r="B35" s="4" t="s">
        <v>503</v>
      </c>
      <c r="C35" s="9">
        <f t="shared" si="2"/>
        <v>300</v>
      </c>
      <c r="E35" s="4"/>
      <c r="F35" s="4"/>
      <c r="G35" s="4"/>
      <c r="H35" s="4"/>
      <c r="I35" s="4"/>
      <c r="J35" s="4"/>
      <c r="K35" s="4">
        <v>300</v>
      </c>
      <c r="L35" s="4"/>
      <c r="M35" s="4"/>
      <c r="N35" s="4"/>
      <c r="O35" s="4"/>
      <c r="P35" s="4"/>
    </row>
    <row r="36" spans="1:16" ht="12.75">
      <c r="A36" s="4"/>
      <c r="B36" s="4" t="s">
        <v>504</v>
      </c>
      <c r="C36" s="9">
        <f t="shared" si="2"/>
        <v>650</v>
      </c>
      <c r="E36" s="4"/>
      <c r="F36" s="4"/>
      <c r="G36" s="4"/>
      <c r="H36" s="4"/>
      <c r="I36" s="4"/>
      <c r="J36" s="4"/>
      <c r="K36" s="4">
        <v>650</v>
      </c>
      <c r="L36" s="4"/>
      <c r="M36" s="4"/>
      <c r="N36" s="4"/>
      <c r="O36" s="4"/>
      <c r="P36" s="4"/>
    </row>
    <row r="37" spans="1:16" ht="12.75">
      <c r="A37" s="4"/>
      <c r="B37" s="4" t="s">
        <v>505</v>
      </c>
      <c r="C37" s="9">
        <f t="shared" si="2"/>
        <v>29350</v>
      </c>
      <c r="E37" s="4"/>
      <c r="F37" s="4"/>
      <c r="G37" s="4"/>
      <c r="H37" s="4"/>
      <c r="I37" s="4"/>
      <c r="J37" s="4"/>
      <c r="K37" s="4"/>
      <c r="L37" s="4">
        <v>29350</v>
      </c>
      <c r="M37" s="4"/>
      <c r="N37" s="4"/>
      <c r="O37" s="4"/>
      <c r="P37" s="4"/>
    </row>
    <row r="38" spans="1:16" ht="12.75">
      <c r="A38" s="4"/>
      <c r="B38" s="4" t="s">
        <v>506</v>
      </c>
      <c r="C38" s="9">
        <f t="shared" si="2"/>
        <v>9200</v>
      </c>
      <c r="E38" s="4"/>
      <c r="F38" s="4"/>
      <c r="G38" s="4"/>
      <c r="H38" s="4"/>
      <c r="I38" s="4"/>
      <c r="J38" s="4"/>
      <c r="K38" s="4"/>
      <c r="L38" s="4">
        <v>9200</v>
      </c>
      <c r="M38" s="4"/>
      <c r="N38" s="4"/>
      <c r="O38" s="4"/>
      <c r="P38" s="4"/>
    </row>
    <row r="39" spans="1:16" ht="12.75">
      <c r="A39" s="4"/>
      <c r="B39" s="4" t="s">
        <v>313</v>
      </c>
      <c r="C39" s="9">
        <f t="shared" si="2"/>
        <v>55000</v>
      </c>
      <c r="E39" s="4"/>
      <c r="F39" s="4"/>
      <c r="G39" s="4"/>
      <c r="H39" s="4"/>
      <c r="I39" s="4"/>
      <c r="J39" s="4"/>
      <c r="K39" s="4"/>
      <c r="L39" s="4"/>
      <c r="M39" s="4"/>
      <c r="N39" s="4">
        <v>55000</v>
      </c>
      <c r="O39" s="4"/>
      <c r="P39" s="4"/>
    </row>
    <row r="40" spans="1:16" ht="12.75">
      <c r="A40" s="4"/>
      <c r="B40" s="4" t="s">
        <v>56</v>
      </c>
      <c r="C40" s="17">
        <f>C30+C31</f>
        <v>632340.83</v>
      </c>
      <c r="E40" s="17">
        <f>E30+E31</f>
        <v>44244.55000000001</v>
      </c>
      <c r="F40" s="17">
        <f aca="true" t="shared" si="4" ref="F40:P40">F30+F31</f>
        <v>49865.1</v>
      </c>
      <c r="G40" s="17">
        <f t="shared" si="4"/>
        <v>52868.73</v>
      </c>
      <c r="H40" s="17">
        <f t="shared" si="4"/>
        <v>44244.55000000001</v>
      </c>
      <c r="I40" s="17">
        <f t="shared" si="4"/>
        <v>44244.55000000001</v>
      </c>
      <c r="J40" s="17">
        <f t="shared" si="4"/>
        <v>43264.27000000001</v>
      </c>
      <c r="K40" s="17">
        <f t="shared" si="4"/>
        <v>43876.66000000001</v>
      </c>
      <c r="L40" s="17">
        <f t="shared" si="4"/>
        <v>80976.66</v>
      </c>
      <c r="M40" s="17">
        <f t="shared" si="4"/>
        <v>42426.66000000001</v>
      </c>
      <c r="N40" s="17">
        <f t="shared" si="4"/>
        <v>97426.66</v>
      </c>
      <c r="O40" s="17">
        <f t="shared" si="4"/>
        <v>44398.58000000001</v>
      </c>
      <c r="P40" s="17">
        <f t="shared" si="4"/>
        <v>44503.86000000001</v>
      </c>
    </row>
    <row r="42" ht="12.75">
      <c r="B42" s="18" t="s">
        <v>57</v>
      </c>
    </row>
    <row r="43" ht="12.75">
      <c r="B43" s="18"/>
    </row>
    <row r="44" ht="12.75">
      <c r="B44" s="18" t="s">
        <v>58</v>
      </c>
    </row>
    <row r="45" ht="12.75">
      <c r="B45" s="18"/>
    </row>
    <row r="46" ht="12.75">
      <c r="B46" s="18" t="s">
        <v>59</v>
      </c>
    </row>
    <row r="47" ht="12.75">
      <c r="B47" s="18"/>
    </row>
    <row r="48" ht="12.75">
      <c r="B48" s="18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2016-03-24T10:14:32Z</dcterms:modified>
  <cp:category/>
  <cp:version/>
  <cp:contentType/>
  <cp:contentStatus/>
</cp:coreProperties>
</file>